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Loma Negra\Clase 5\"/>
    </mc:Choice>
  </mc:AlternateContent>
  <xr:revisionPtr revIDLastSave="0" documentId="13_ncr:1_{D56DFDD7-D73E-4063-81F2-BD883D349613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LN C 5" sheetId="1" r:id="rId1"/>
    <sheet name="Rel. Canje Clase 2 - Clase 5" sheetId="2" r:id="rId2"/>
    <sheet name="Rel. Canj Clase 3 - Clase 5" sheetId="3" r:id="rId3"/>
  </sheets>
  <definedNames>
    <definedName name="_xlnm.Print_Area" localSheetId="0">'ON LN C 5'!$A$9:$P$20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13" i="2"/>
  <c r="E15" i="2" l="1"/>
  <c r="O18" i="1"/>
  <c r="J22" i="1"/>
  <c r="I18" i="1"/>
  <c r="H21" i="1"/>
  <c r="H20" i="1"/>
  <c r="H19" i="1"/>
  <c r="H18" i="1"/>
  <c r="F18" i="1"/>
  <c r="F17" i="1"/>
  <c r="G17" i="1"/>
  <c r="E15" i="3"/>
  <c r="O21" i="1"/>
  <c r="O20" i="1"/>
  <c r="O19" i="1"/>
  <c r="J21" i="1"/>
  <c r="I20" i="1"/>
  <c r="I19" i="1"/>
  <c r="G21" i="1"/>
  <c r="B19" i="1"/>
  <c r="D19" i="1"/>
  <c r="D18" i="1"/>
  <c r="D17" i="1" l="1"/>
  <c r="B17" i="1"/>
  <c r="C21" i="1"/>
  <c r="C20" i="1"/>
  <c r="C19" i="1"/>
  <c r="C18" i="1"/>
  <c r="C17" i="1"/>
  <c r="B18" i="1" l="1"/>
  <c r="K17" i="1"/>
  <c r="L17" i="1"/>
  <c r="B20" i="1" l="1"/>
  <c r="G18" i="1"/>
  <c r="B21" i="1" l="1"/>
  <c r="D21" i="1" s="1"/>
  <c r="D20" i="1"/>
  <c r="L18" i="1"/>
  <c r="F20" i="1"/>
  <c r="K18" i="1"/>
  <c r="G19" i="1" s="1"/>
  <c r="K19" i="1" l="1"/>
  <c r="L19" i="1" l="1"/>
  <c r="G20" i="1"/>
  <c r="F21" i="1"/>
  <c r="F19" i="1"/>
  <c r="K20" i="1" l="1"/>
  <c r="L20" i="1" l="1"/>
  <c r="I21" i="1"/>
  <c r="I22" i="1" s="1"/>
  <c r="K21" i="1"/>
  <c r="L21" i="1" l="1"/>
  <c r="L22" i="1" s="1"/>
  <c r="L11" i="1" l="1"/>
  <c r="L12" i="1" l="1"/>
  <c r="N20" i="1"/>
  <c r="N19" i="1"/>
  <c r="N18" i="1"/>
  <c r="N21" i="1"/>
  <c r="N22" i="1" l="1"/>
  <c r="G14" i="1" s="1"/>
  <c r="Q20" i="1"/>
  <c r="Q18" i="1"/>
  <c r="Q21" i="1" l="1"/>
  <c r="L13" i="1" s="1"/>
  <c r="Q19" i="1"/>
  <c r="L14" i="1"/>
</calcChain>
</file>

<file path=xl/sharedStrings.xml><?xml version="1.0" encoding="utf-8"?>
<sst xmlns="http://schemas.openxmlformats.org/spreadsheetml/2006/main" count="41" uniqueCount="35">
  <si>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</si>
  <si>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</si>
  <si>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</si>
  <si>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</si>
  <si>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</si>
  <si>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</si>
  <si>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</si>
  <si>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</si>
  <si>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</si>
  <si>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</si>
  <si>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</si>
  <si>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</si>
  <si>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</si>
  <si>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</si>
  <si>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</si>
  <si>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</si>
  <si>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</si>
  <si>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</si>
  <si>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Precio que ha tenido a su disposición.
</t>
  </si>
  <si>
    <t>Duration (años)</t>
  </si>
  <si>
    <t>Dólar MEP - 24 meses</t>
  </si>
  <si>
    <t>Relación de Canje</t>
  </si>
  <si>
    <t>TNA (180 d)</t>
  </si>
  <si>
    <t>ON Loma Negra Clase 5</t>
  </si>
  <si>
    <t>VN a Entregar de ON Clase 2 (LOC2O) (USD)</t>
  </si>
  <si>
    <t>VN a Suscribir ON Loma Negra S.A. Clase 5 (USD)</t>
  </si>
  <si>
    <t>Por cada USD 100,00 de valor nominal de las ON Clase 2 que sus tenedores apliquen para la integración en especie de ON Clase 5 recibirán, en caso de que su oferta haya sido adjudicada, USD 100,91 de valor nominal de la ON Clase 5</t>
  </si>
  <si>
    <t>Cálculo del VN a Suscribir de ON Clase 5 integrando con ON Clase 2 (LOC2O)</t>
  </si>
  <si>
    <t>Cálculo del VN a Suscribir de ON Clase 5 integrando con ON Clase 3 (LOC3O)</t>
  </si>
  <si>
    <t>Por cada USD 100,00 de valor nominal de las ON Clase 3 que sus tenedores apliquen para la integración en especie de ON Clase 5 recibirán, en caso de que su oferta haya sido adjudicada, USD 103,10 de valor nominal de la ON Clase 5</t>
  </si>
  <si>
    <t>ON Loma Negra S.A. Clase 5</t>
  </si>
  <si>
    <t>VN a Entregar de ON Clase 3 (LOC3O) (USD)</t>
  </si>
  <si>
    <t>En cualquier caso, el inversor deberá tener en cuenta que, en caso de que la cantidad de  valores nominales de Obligaciones Negociables Clase 5 a serle adjudicadas no coincida  con un número entero, los decimales se redondearán hacia abajo en el cálculo de las Obligaciones Negociables Clase 5 a serle adjudicadas, es decir, al múltiplo entero inferior.</t>
  </si>
  <si>
    <t>INGRESAR VN A ENTREGAR DE LOC2O</t>
  </si>
  <si>
    <t>INGRESAR VN A ENTREGAR DE LOC3O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</si>
</sst>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3" formatCode="[$USD]\ #,##0"/>
    <numFmt numFmtId="174" formatCode="_ * #,##0.0000_ ;_ * \-#,##0.0000_ ;_ * &quot;-&quot;??_ ;_ @_ "/>
    <numFmt numFmtId="175" formatCode="_-* #,##0.0000_-;\-* #,##0.0000_-;_-* &quot;-&quot;????_-;_-@_-"/>
  </numFmts>
  <fonts count="25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>
      <alignment vertical="top"/>
    </xf>
    <xf numFmtId="0" fontId="16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164" fontId="6" fillId="3" borderId="3" xfId="0" applyNumberFormat="1" applyFont="1" applyFill="1" applyBorder="1" applyAlignment="1" applyProtection="1">
      <alignment vertical="center"/>
      <protection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6" applyFont="1" applyAlignment="1" applyProtection="1">
      <protection hidden="1"/>
    </xf>
    <xf numFmtId="0" fontId="5" fillId="0" borderId="0" xfId="6" applyFont="1" applyAlignment="1" applyProtection="1">
      <alignment horizontal="left" vertical="center"/>
      <protection hidden="1"/>
    </xf>
    <xf numFmtId="173" fontId="5" fillId="0" borderId="0" xfId="6" applyNumberFormat="1" applyFont="1" applyAlignment="1" applyProtection="1">
      <alignment horizontal="right" vertical="center"/>
      <protection hidden="1"/>
    </xf>
    <xf numFmtId="173" fontId="5" fillId="2" borderId="0" xfId="6" applyNumberFormat="1" applyFont="1" applyFill="1" applyAlignment="1" applyProtection="1">
      <alignment horizontal="right" vertical="center"/>
      <protection hidden="1"/>
    </xf>
    <xf numFmtId="0" fontId="15" fillId="0" borderId="0" xfId="6" applyFont="1" applyAlignment="1" applyProtection="1">
      <alignment vertical="center" wrapText="1"/>
      <protection hidden="1"/>
    </xf>
    <xf numFmtId="0" fontId="4" fillId="2" borderId="0" xfId="6" applyFont="1" applyFill="1" applyAlignment="1" applyProtection="1">
      <protection hidden="1"/>
    </xf>
    <xf numFmtId="0" fontId="5" fillId="0" borderId="0" xfId="7" applyFont="1" applyProtection="1">
      <protection hidden="1"/>
    </xf>
    <xf numFmtId="0" fontId="18" fillId="0" borderId="0" xfId="6" applyFont="1" applyAlignment="1" applyProtection="1">
      <alignment horizontal="center" vertical="center" wrapText="1"/>
      <protection hidden="1"/>
    </xf>
    <xf numFmtId="0" fontId="5" fillId="2" borderId="0" xfId="5" applyFont="1" applyFill="1" applyAlignment="1" applyProtection="1">
      <alignment horizontal="center" vertical="center" wrapText="1"/>
      <protection hidden="1"/>
    </xf>
    <xf numFmtId="166" fontId="19" fillId="4" borderId="1" xfId="8" applyNumberFormat="1" applyFont="1" applyFill="1" applyBorder="1" applyProtection="1">
      <protection locked="0" hidden="1"/>
    </xf>
    <xf numFmtId="0" fontId="20" fillId="0" borderId="0" xfId="6" applyFont="1" applyAlignment="1" applyProtection="1">
      <alignment horizontal="left" vertical="center" wrapText="1"/>
      <protection hidden="1"/>
    </xf>
    <xf numFmtId="174" fontId="19" fillId="2" borderId="0" xfId="8" applyNumberFormat="1" applyFont="1" applyFill="1" applyBorder="1" applyProtection="1">
      <protection hidden="1"/>
    </xf>
    <xf numFmtId="0" fontId="18" fillId="2" borderId="0" xfId="6" applyFont="1" applyFill="1" applyAlignment="1" applyProtection="1">
      <alignment horizontal="center" vertical="center" wrapText="1"/>
      <protection hidden="1"/>
    </xf>
    <xf numFmtId="166" fontId="17" fillId="5" borderId="12" xfId="8" applyNumberFormat="1" applyFont="1" applyFill="1" applyBorder="1" applyAlignment="1" applyProtection="1">
      <alignment vertical="center"/>
      <protection hidden="1"/>
    </xf>
    <xf numFmtId="175" fontId="20" fillId="0" borderId="0" xfId="6" applyNumberFormat="1" applyFont="1" applyAlignment="1" applyProtection="1">
      <alignment horizontal="left" vertical="center" wrapText="1"/>
      <protection hidden="1"/>
    </xf>
    <xf numFmtId="14" fontId="4" fillId="0" borderId="0" xfId="6" applyNumberFormat="1" applyFont="1" applyAlignment="1" applyProtection="1">
      <protection hidden="1"/>
    </xf>
    <xf numFmtId="14" fontId="4" fillId="2" borderId="0" xfId="6" applyNumberFormat="1" applyFont="1" applyFill="1" applyAlignment="1" applyProtection="1">
      <protection hidden="1"/>
    </xf>
    <xf numFmtId="0" fontId="2" fillId="0" borderId="0" xfId="4" applyProtection="1">
      <protection hidden="1"/>
    </xf>
    <xf numFmtId="0" fontId="23" fillId="2" borderId="0" xfId="4" applyFont="1" applyFill="1" applyAlignment="1" applyProtection="1">
      <alignment horizontal="center" vertical="top" wrapText="1"/>
      <protection hidden="1"/>
    </xf>
    <xf numFmtId="0" fontId="24" fillId="2" borderId="0" xfId="4" applyFont="1" applyFill="1" applyAlignment="1" applyProtection="1">
      <alignment horizontal="center" vertical="top" wrapText="1"/>
      <protection hidden="1"/>
    </xf>
    <xf numFmtId="0" fontId="2" fillId="0" borderId="0" xfId="6" applyAlignment="1" applyProtection="1">
      <protection hidden="1"/>
    </xf>
    <xf numFmtId="165" fontId="4" fillId="0" borderId="0" xfId="8" applyFont="1" applyAlignment="1" applyProtection="1">
      <protection hidden="1"/>
    </xf>
    <xf numFmtId="0" fontId="4" fillId="0" borderId="0" xfId="6" applyFont="1" applyAlignment="1" applyProtection="1">
      <alignment wrapText="1"/>
      <protection hidden="1"/>
    </xf>
    <xf numFmtId="165" fontId="19" fillId="5" borderId="1" xfId="8" applyFont="1" applyFill="1" applyBorder="1" applyProtection="1">
      <protection hidden="1"/>
    </xf>
    <xf numFmtId="0" fontId="17" fillId="0" borderId="0" xfId="4" applyFont="1" applyAlignment="1" applyProtection="1">
      <alignment vertical="center"/>
      <protection hidden="1"/>
    </xf>
    <xf numFmtId="174" fontId="19" fillId="5" borderId="1" xfId="8" applyNumberFormat="1" applyFont="1" applyFill="1" applyBorder="1" applyAlignment="1" applyProtection="1">
      <alignment horizontal="lef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22" fillId="5" borderId="0" xfId="4" applyFont="1" applyFill="1" applyAlignment="1" applyProtection="1">
      <alignment horizontal="center" vertical="center" wrapText="1"/>
      <protection hidden="1"/>
    </xf>
    <xf numFmtId="0" fontId="5" fillId="0" borderId="0" xfId="6" applyFont="1" applyAlignment="1" applyProtection="1">
      <alignment horizontal="left" vertical="center"/>
      <protection hidden="1"/>
    </xf>
    <xf numFmtId="0" fontId="14" fillId="3" borderId="14" xfId="6" applyFont="1" applyFill="1" applyBorder="1" applyAlignment="1" applyProtection="1">
      <alignment horizontal="center"/>
      <protection hidden="1"/>
    </xf>
    <xf numFmtId="0" fontId="14" fillId="3" borderId="2" xfId="6" applyFont="1" applyFill="1" applyBorder="1" applyAlignment="1" applyProtection="1">
      <alignment horizontal="center"/>
      <protection hidden="1"/>
    </xf>
    <xf numFmtId="164" fontId="21" fillId="3" borderId="5" xfId="6" applyNumberFormat="1" applyFont="1" applyFill="1" applyBorder="1" applyAlignment="1" applyProtection="1">
      <alignment horizontal="center" vertical="center"/>
      <protection hidden="1"/>
    </xf>
    <xf numFmtId="164" fontId="21" fillId="3" borderId="11" xfId="6" applyNumberFormat="1" applyFont="1" applyFill="1" applyBorder="1" applyAlignment="1" applyProtection="1">
      <alignment horizontal="center" vertical="center"/>
      <protection hidden="1"/>
    </xf>
    <xf numFmtId="0" fontId="17" fillId="0" borderId="0" xfId="4" applyFont="1" applyAlignment="1" applyProtection="1">
      <alignment horizontal="center" vertical="center"/>
      <protection hidden="1"/>
    </xf>
  </cellXfs>
  <cellStyles count="10">
    <cellStyle name="Millares" xfId="1" builtinId="3"/>
    <cellStyle name="Millares 2" xfId="8" xr:uid="{1DDE9FC5-E73F-4907-9B65-19EB14F01754}"/>
    <cellStyle name="Moneda" xfId="2" builtinId="4"/>
    <cellStyle name="Moneda 2" xfId="9" xr:uid="{560B4BAA-BB97-4FDF-A998-EFEFA184E543}"/>
    <cellStyle name="Normal" xfId="0" builtinId="0"/>
    <cellStyle name="Normal 2" xfId="4" xr:uid="{EBC8AC57-EE1D-40F8-A643-B7F21F4937FD}"/>
    <cellStyle name="Normal 3" xfId="6" xr:uid="{5D768737-B89B-4158-BA02-EEA358076A1B}"/>
    <cellStyle name="Normal 4" xfId="7" xr:uid="{15A321D8-4C4C-4208-9918-C4BAE3DF12A9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1100666</xdr:colOff>
      <xdr:row>4</xdr:row>
      <xdr:rowOff>7056</xdr:rowOff>
    </xdr:from>
    <xdr:to>
      <xdr:col>11</xdr:col>
      <xdr:colOff>1037870</xdr:colOff>
      <xdr:row>6</xdr:row>
      <xdr:rowOff>125236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FBF603-5DCC-4C92-B0E5-EEAA6FABB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41333" y="190500"/>
          <a:ext cx="1390649" cy="485069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</xdr:colOff>
      <xdr:row>1</xdr:row>
      <xdr:rowOff>119062</xdr:rowOff>
    </xdr:from>
    <xdr:to>
      <xdr:col>5</xdr:col>
      <xdr:colOff>1008697</xdr:colOff>
      <xdr:row>6</xdr:row>
      <xdr:rowOff>25929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386A4F1B-5FBE-4010-BF5C-88BF72B5B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9156" y="309562"/>
          <a:ext cx="937260" cy="8593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2</xdr:row>
      <xdr:rowOff>158750</xdr:rowOff>
    </xdr:from>
    <xdr:to>
      <xdr:col>1</xdr:col>
      <xdr:colOff>132292</xdr:colOff>
      <xdr:row>5</xdr:row>
      <xdr:rowOff>164634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1870F0-1984-4C5E-9477-62A7516D3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692" y="158750"/>
          <a:ext cx="0" cy="577384"/>
        </a:xfrm>
        <a:prstGeom prst="rect">
          <a:avLst/>
        </a:prstGeom>
      </xdr:spPr>
    </xdr:pic>
    <xdr:clientData/>
  </xdr:twoCellAnchor>
  <xdr:twoCellAnchor editAs="oneCell">
    <xdr:from>
      <xdr:col>4</xdr:col>
      <xdr:colOff>455083</xdr:colOff>
      <xdr:row>2</xdr:row>
      <xdr:rowOff>74084</xdr:rowOff>
    </xdr:from>
    <xdr:to>
      <xdr:col>5</xdr:col>
      <xdr:colOff>254621</xdr:colOff>
      <xdr:row>4</xdr:row>
      <xdr:rowOff>113771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69A73B-BE75-444E-9AB9-90F8E8414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16083" y="455084"/>
          <a:ext cx="1260038" cy="420687"/>
        </a:xfrm>
        <a:prstGeom prst="rect">
          <a:avLst/>
        </a:prstGeom>
      </xdr:spPr>
    </xdr:pic>
    <xdr:clientData/>
  </xdr:twoCellAnchor>
  <xdr:twoCellAnchor editAs="oneCell">
    <xdr:from>
      <xdr:col>1</xdr:col>
      <xdr:colOff>2137832</xdr:colOff>
      <xdr:row>1</xdr:row>
      <xdr:rowOff>21167</xdr:rowOff>
    </xdr:from>
    <xdr:to>
      <xdr:col>2</xdr:col>
      <xdr:colOff>943609</xdr:colOff>
      <xdr:row>5</xdr:row>
      <xdr:rowOff>118534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4C2C1C94-6FB0-475A-AC80-414C20699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9" y="211667"/>
          <a:ext cx="937260" cy="8593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2</xdr:row>
      <xdr:rowOff>158750</xdr:rowOff>
    </xdr:from>
    <xdr:to>
      <xdr:col>1</xdr:col>
      <xdr:colOff>132292</xdr:colOff>
      <xdr:row>5</xdr:row>
      <xdr:rowOff>164634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068DB0-96DB-4B52-8F63-0A3DE76FB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692" y="158750"/>
          <a:ext cx="0" cy="577384"/>
        </a:xfrm>
        <a:prstGeom prst="rect">
          <a:avLst/>
        </a:prstGeom>
      </xdr:spPr>
    </xdr:pic>
    <xdr:clientData/>
  </xdr:twoCellAnchor>
  <xdr:twoCellAnchor editAs="oneCell">
    <xdr:from>
      <xdr:col>4</xdr:col>
      <xdr:colOff>148167</xdr:colOff>
      <xdr:row>1</xdr:row>
      <xdr:rowOff>158750</xdr:rowOff>
    </xdr:from>
    <xdr:to>
      <xdr:col>4</xdr:col>
      <xdr:colOff>1408205</xdr:colOff>
      <xdr:row>4</xdr:row>
      <xdr:rowOff>7937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514376-A763-4A66-9CB1-612EE6ED1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1584" y="349250"/>
          <a:ext cx="1260038" cy="420687"/>
        </a:xfrm>
        <a:prstGeom prst="rect">
          <a:avLst/>
        </a:prstGeom>
      </xdr:spPr>
    </xdr:pic>
    <xdr:clientData/>
  </xdr:twoCellAnchor>
  <xdr:twoCellAnchor editAs="oneCell">
    <xdr:from>
      <xdr:col>2</xdr:col>
      <xdr:colOff>137584</xdr:colOff>
      <xdr:row>1</xdr:row>
      <xdr:rowOff>74083</xdr:rowOff>
    </xdr:from>
    <xdr:to>
      <xdr:col>2</xdr:col>
      <xdr:colOff>1074844</xdr:colOff>
      <xdr:row>5</xdr:row>
      <xdr:rowOff>171450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E545BFC9-D5BF-4EDA-AA7F-FFAE9BCAB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8917" y="264583"/>
          <a:ext cx="937260" cy="8593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D177-8F1A-4E1E-A344-B8498CD4B6AA}">
  <sheetPr>
    <pageSetUpPr fitToPage="1"/>
  </sheetPr>
  <dimension ref="A1:Q65"/>
  <sheetViews>
    <sheetView showGridLines="0" tabSelected="1" topLeftCell="E1" zoomScale="80" zoomScaleNormal="80" workbookViewId="0">
      <selection activeCell="G11" sqref="G11"/>
    </sheetView>
  </sheetViews>
  <sheetFormatPr baseColWidth="10" defaultColWidth="0" defaultRowHeight="15" customHeight="1" zeroHeight="1"/>
  <cols>
    <col min="1" max="1" width="18.7109375" style="5" hidden="1" customWidth="1"/>
    <col min="2" max="2" width="34.85546875" style="5" hidden="1" customWidth="1"/>
    <col min="3" max="3" width="21.85546875" style="5" hidden="1" customWidth="1"/>
    <col min="4" max="4" width="34.85546875" style="5" hidden="1" customWidth="1"/>
    <col min="5" max="5" width="16" style="43" customWidth="1"/>
    <col min="6" max="6" width="34.7109375" style="44" customWidth="1"/>
    <col min="7" max="7" width="16.7109375" style="43" bestFit="1" customWidth="1"/>
    <col min="8" max="8" width="13.42578125" style="43" bestFit="1" customWidth="1"/>
    <col min="9" max="9" width="14.85546875" style="43" bestFit="1" customWidth="1"/>
    <col min="10" max="10" width="21.42578125" style="43" bestFit="1" customWidth="1"/>
    <col min="11" max="11" width="20.85546875" style="43" bestFit="1" customWidth="1"/>
    <col min="12" max="12" width="18.140625" style="43" customWidth="1"/>
    <col min="13" max="13" width="19.85546875" style="45" hidden="1" customWidth="1"/>
    <col min="14" max="14" width="12" style="5" hidden="1" customWidth="1"/>
    <col min="15" max="15" width="13.7109375" style="5" hidden="1" customWidth="1"/>
    <col min="16" max="16" width="12.28515625" style="5" hidden="1" customWidth="1"/>
    <col min="17" max="17" width="20.7109375" style="5" hidden="1" customWidth="1"/>
    <col min="18" max="16379" width="9.140625" style="5" customWidth="1"/>
    <col min="16380" max="16380" width="11" style="5" customWidth="1"/>
    <col min="16381" max="16381" width="28.85546875" style="5" customWidth="1"/>
    <col min="16382" max="16382" width="18.42578125" style="5" customWidth="1"/>
    <col min="16383" max="16383" width="21.140625" style="5" customWidth="1"/>
    <col min="16384" max="16384" width="20.5703125" style="5" customWidth="1"/>
  </cols>
  <sheetData>
    <row r="1" spans="1:17" ht="15" customHeight="1"/>
    <row r="2" spans="1:17" ht="15" customHeight="1"/>
    <row r="3" spans="1:17" ht="15" customHeight="1"/>
    <row r="4" spans="1:17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7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6" t="s">
        <v>23</v>
      </c>
      <c r="G8" s="6"/>
      <c r="H8" s="6"/>
      <c r="I8" s="6"/>
      <c r="J8" s="2"/>
      <c r="K8" s="2"/>
      <c r="L8" s="2"/>
      <c r="M8" s="4"/>
    </row>
    <row r="9" spans="1:17">
      <c r="A9" s="1"/>
      <c r="B9" s="1"/>
      <c r="C9" s="1"/>
      <c r="D9" s="1"/>
      <c r="E9" s="2"/>
      <c r="F9" s="6" t="s">
        <v>20</v>
      </c>
      <c r="G9" s="2"/>
      <c r="H9" s="2"/>
      <c r="I9" s="2"/>
      <c r="J9" s="2"/>
      <c r="K9" s="2"/>
      <c r="L9" s="2"/>
      <c r="M9" s="4"/>
    </row>
    <row r="10" spans="1:17">
      <c r="A10" s="1"/>
      <c r="B10" s="1"/>
      <c r="C10" s="1"/>
      <c r="D10" s="1"/>
      <c r="E10" s="2"/>
      <c r="F10" s="3"/>
      <c r="G10" s="2"/>
      <c r="H10" s="2"/>
      <c r="I10" s="2"/>
      <c r="J10" s="2"/>
      <c r="K10" s="2"/>
      <c r="L10" s="2"/>
      <c r="M10" s="4"/>
    </row>
    <row r="11" spans="1:17">
      <c r="A11" s="1"/>
      <c r="B11" s="1"/>
      <c r="C11" s="1"/>
      <c r="D11" s="1"/>
      <c r="E11" s="2"/>
      <c r="F11" s="7" t="s">
        <v>0</v>
      </c>
      <c r="G11" s="8">
        <v>100</v>
      </c>
      <c r="H11" s="2"/>
      <c r="I11" s="2"/>
      <c r="J11" s="84" t="s">
        <v>1</v>
      </c>
      <c r="K11" s="84"/>
      <c r="L11" s="9">
        <f>+XIRR(L17:L21,F17:F21)</f>
        <v>8.4181866049766546E-2</v>
      </c>
      <c r="M11" s="10"/>
    </row>
    <row r="12" spans="1:17">
      <c r="A12" s="1"/>
      <c r="B12" s="1"/>
      <c r="C12" s="1"/>
      <c r="D12" s="1"/>
      <c r="E12" s="2"/>
      <c r="F12" s="7" t="s">
        <v>2</v>
      </c>
      <c r="G12" s="11">
        <v>45862</v>
      </c>
      <c r="H12" s="2"/>
      <c r="I12" s="2"/>
      <c r="J12" s="84" t="s">
        <v>22</v>
      </c>
      <c r="K12" s="84"/>
      <c r="L12" s="9">
        <f>+NOMINAL(L11,2)</f>
        <v>8.2481083755400419E-2</v>
      </c>
      <c r="M12" s="12"/>
    </row>
    <row r="13" spans="1:17">
      <c r="A13" s="1"/>
      <c r="B13" s="1"/>
      <c r="C13" s="1"/>
      <c r="D13" s="1"/>
      <c r="E13" s="2"/>
      <c r="F13" s="50" t="s">
        <v>3</v>
      </c>
      <c r="G13" s="49">
        <v>8.2500000000000004E-2</v>
      </c>
      <c r="H13" s="2"/>
      <c r="I13" s="2"/>
      <c r="J13" s="84" t="s">
        <v>4</v>
      </c>
      <c r="K13" s="84"/>
      <c r="L13" s="13">
        <f>+SUM(Q18:Q21)/(365/12)</f>
        <v>22.673716355233779</v>
      </c>
      <c r="M13" s="12"/>
    </row>
    <row r="14" spans="1:17">
      <c r="A14" s="1"/>
      <c r="B14" s="1"/>
      <c r="C14" s="1"/>
      <c r="D14" s="1"/>
      <c r="E14" s="2"/>
      <c r="F14" s="51" t="s">
        <v>5</v>
      </c>
      <c r="G14" s="14">
        <f>G11/N22</f>
        <v>1.0000000027884213</v>
      </c>
      <c r="I14" s="6"/>
      <c r="J14" s="84" t="s">
        <v>19</v>
      </c>
      <c r="K14" s="84"/>
      <c r="L14" s="13">
        <f>+SUM(Q18:Q21)/(365)</f>
        <v>1.8894763629361484</v>
      </c>
      <c r="M14" s="15"/>
      <c r="N14" s="16"/>
    </row>
    <row r="15" spans="1:17" ht="15.75" thickBot="1">
      <c r="A15" s="1"/>
      <c r="B15" s="1"/>
      <c r="C15" s="1"/>
      <c r="D15" s="1"/>
      <c r="E15" s="2"/>
      <c r="F15" s="3"/>
      <c r="G15" s="2"/>
      <c r="H15" s="2"/>
      <c r="I15" s="2"/>
      <c r="J15" s="2"/>
      <c r="K15" s="2"/>
      <c r="L15" s="2"/>
      <c r="M15" s="17"/>
      <c r="N15" s="16"/>
    </row>
    <row r="16" spans="1:17" s="25" customFormat="1" ht="28.5" customHeight="1" thickBot="1">
      <c r="A16" s="18"/>
      <c r="B16" s="19"/>
      <c r="C16" s="19" t="s">
        <v>6</v>
      </c>
      <c r="D16" s="19"/>
      <c r="E16" s="20"/>
      <c r="F16" s="21" t="s">
        <v>7</v>
      </c>
      <c r="G16" s="21" t="s">
        <v>8</v>
      </c>
      <c r="H16" s="21" t="s">
        <v>9</v>
      </c>
      <c r="I16" s="21" t="s">
        <v>10</v>
      </c>
      <c r="J16" s="21" t="s">
        <v>11</v>
      </c>
      <c r="K16" s="21" t="s">
        <v>12</v>
      </c>
      <c r="L16" s="22" t="s">
        <v>13</v>
      </c>
      <c r="M16" s="23"/>
      <c r="N16" s="24" t="s">
        <v>14</v>
      </c>
      <c r="O16" s="24" t="s">
        <v>15</v>
      </c>
      <c r="Q16" s="24" t="s">
        <v>16</v>
      </c>
    </row>
    <row r="17" spans="1:17">
      <c r="A17" s="1"/>
      <c r="B17" s="26">
        <f>+D17</f>
        <v>45862</v>
      </c>
      <c r="C17" s="27">
        <f>+$G$13</f>
        <v>8.2500000000000004E-2</v>
      </c>
      <c r="D17" s="26">
        <f>+G12</f>
        <v>45862</v>
      </c>
      <c r="E17" s="28"/>
      <c r="F17" s="29">
        <f>+G12</f>
        <v>45862</v>
      </c>
      <c r="G17" s="52">
        <f>+G11</f>
        <v>100</v>
      </c>
      <c r="H17" s="31"/>
      <c r="I17" s="30"/>
      <c r="J17" s="52"/>
      <c r="K17" s="52">
        <f t="shared" ref="K17" si="0">+G17-J17</f>
        <v>100</v>
      </c>
      <c r="L17" s="32">
        <f>-G17</f>
        <v>-100</v>
      </c>
      <c r="M17" s="33"/>
      <c r="N17" s="34"/>
      <c r="O17" s="34"/>
    </row>
    <row r="18" spans="1:17">
      <c r="A18" s="1"/>
      <c r="B18" s="26">
        <f>EDATE(B17, 6)</f>
        <v>46046</v>
      </c>
      <c r="C18" s="27">
        <f t="shared" ref="C18:C21" si="1">+$G$13</f>
        <v>8.2500000000000004E-2</v>
      </c>
      <c r="D18" s="26">
        <f>B18+2</f>
        <v>46048</v>
      </c>
      <c r="E18" s="28"/>
      <c r="F18" s="35">
        <f>+D18</f>
        <v>46048</v>
      </c>
      <c r="G18" s="52">
        <f>+K17</f>
        <v>100</v>
      </c>
      <c r="H18" s="36">
        <f>+B18-B17</f>
        <v>184</v>
      </c>
      <c r="I18" s="30">
        <f>+G18*($G$13)*(H18)/365</f>
        <v>4.1589041095890407</v>
      </c>
      <c r="J18" s="52"/>
      <c r="K18" s="52">
        <f t="shared" ref="K18" si="2">+G18-J18</f>
        <v>100</v>
      </c>
      <c r="L18" s="32">
        <f t="shared" ref="L18" si="3">+I18+J18</f>
        <v>4.1589041095890407</v>
      </c>
      <c r="M18" s="33"/>
      <c r="N18" s="37">
        <f>+L18/(1+$L$11)^((O18)/365)</f>
        <v>3.9910874305357722</v>
      </c>
      <c r="O18" s="38">
        <f>+F18-$F$17</f>
        <v>186</v>
      </c>
      <c r="Q18" s="39">
        <f>+(N18/$N$22)*O18</f>
        <v>7.4234226414961668</v>
      </c>
    </row>
    <row r="19" spans="1:17">
      <c r="A19" s="1"/>
      <c r="B19" s="26">
        <f>EDATE(B18, 6)</f>
        <v>46227</v>
      </c>
      <c r="C19" s="27">
        <f t="shared" si="1"/>
        <v>8.2500000000000004E-2</v>
      </c>
      <c r="D19" s="26">
        <f>B19</f>
        <v>46227</v>
      </c>
      <c r="E19" s="28"/>
      <c r="F19" s="35">
        <f t="shared" ref="F19:F21" si="4">+D19</f>
        <v>46227</v>
      </c>
      <c r="G19" s="52">
        <f t="shared" ref="G19" si="5">+K18</f>
        <v>100</v>
      </c>
      <c r="H19" s="36">
        <f>+B19-B18</f>
        <v>181</v>
      </c>
      <c r="I19" s="30">
        <f>+G19*($G$13)*(H19)/365</f>
        <v>4.0910958904109593</v>
      </c>
      <c r="J19" s="52"/>
      <c r="K19" s="52">
        <f t="shared" ref="K19:K21" si="6">+G19-J19</f>
        <v>100</v>
      </c>
      <c r="L19" s="32">
        <f t="shared" ref="L19:L21" si="7">+I19+J19</f>
        <v>4.0910958904109593</v>
      </c>
      <c r="M19" s="33"/>
      <c r="N19" s="37">
        <f>+L19/(1+$L$11)^((O19)/365)</f>
        <v>3.7734406177783901</v>
      </c>
      <c r="O19" s="38">
        <f>+F19-$F$17</f>
        <v>365</v>
      </c>
      <c r="Q19" s="39">
        <f>+(N19/$N$22)*O19</f>
        <v>13.773058293296215</v>
      </c>
    </row>
    <row r="20" spans="1:17">
      <c r="A20" s="1"/>
      <c r="B20" s="26">
        <f t="shared" ref="B20:B21" si="8">EDATE(B19, 6)</f>
        <v>46411</v>
      </c>
      <c r="C20" s="27">
        <f t="shared" si="1"/>
        <v>8.2500000000000004E-2</v>
      </c>
      <c r="D20" s="26">
        <f>B20 +1</f>
        <v>46412</v>
      </c>
      <c r="E20" s="28"/>
      <c r="F20" s="35">
        <f t="shared" si="4"/>
        <v>46412</v>
      </c>
      <c r="G20" s="52">
        <f>+K19</f>
        <v>100</v>
      </c>
      <c r="H20" s="36">
        <f>+B20-B19</f>
        <v>184</v>
      </c>
      <c r="I20" s="30">
        <f>+G20*($G$13)*(H20)/365</f>
        <v>4.1589041095890407</v>
      </c>
      <c r="J20" s="52"/>
      <c r="K20" s="52">
        <f>+G20-J20</f>
        <v>100</v>
      </c>
      <c r="L20" s="32">
        <f>+I20+J20</f>
        <v>4.1589041095890407</v>
      </c>
      <c r="M20" s="33"/>
      <c r="N20" s="37">
        <f>+L20/(1+$L$11)^((O20)/365)</f>
        <v>3.6820126221257774</v>
      </c>
      <c r="O20" s="38">
        <f>+F20-$F$17</f>
        <v>550</v>
      </c>
      <c r="Q20" s="39">
        <f>+(N20/$N$22)*O20</f>
        <v>20.251069478160293</v>
      </c>
    </row>
    <row r="21" spans="1:17" ht="15.75" thickBot="1">
      <c r="A21" s="1"/>
      <c r="B21" s="26">
        <f t="shared" si="8"/>
        <v>46592</v>
      </c>
      <c r="C21" s="27">
        <f t="shared" si="1"/>
        <v>8.2500000000000004E-2</v>
      </c>
      <c r="D21" s="26">
        <f>B21+2</f>
        <v>46594</v>
      </c>
      <c r="E21" s="28"/>
      <c r="F21" s="35">
        <f t="shared" si="4"/>
        <v>46594</v>
      </c>
      <c r="G21" s="52">
        <f>+K20</f>
        <v>100</v>
      </c>
      <c r="H21" s="36">
        <f>+D21-B20</f>
        <v>183</v>
      </c>
      <c r="I21" s="30">
        <f>+G21*($G$13)*(H21)/365</f>
        <v>4.1363013698630136</v>
      </c>
      <c r="J21" s="52">
        <f>$G$11</f>
        <v>100</v>
      </c>
      <c r="K21" s="52">
        <f t="shared" si="6"/>
        <v>0</v>
      </c>
      <c r="L21" s="32">
        <f t="shared" si="7"/>
        <v>104.13630136986302</v>
      </c>
      <c r="M21" s="33"/>
      <c r="N21" s="37">
        <f>+L21/(1+$L$11)^((O21)/365)</f>
        <v>88.553459050717919</v>
      </c>
      <c r="O21" s="38">
        <f>+F21-$F$17</f>
        <v>732</v>
      </c>
      <c r="Q21" s="39">
        <f>+(N21/$N$22)*O21</f>
        <v>648.21132205874153</v>
      </c>
    </row>
    <row r="22" spans="1:17" s="46" customFormat="1" ht="23.1" customHeight="1" thickBot="1">
      <c r="B22" s="26"/>
      <c r="E22" s="47"/>
      <c r="F22" s="80" t="s">
        <v>17</v>
      </c>
      <c r="G22" s="81"/>
      <c r="H22" s="82"/>
      <c r="I22" s="40">
        <f>SUM(I18:I21)</f>
        <v>16.545205479452054</v>
      </c>
      <c r="J22" s="53">
        <f>SUM(J18:J21)</f>
        <v>100</v>
      </c>
      <c r="K22" s="53"/>
      <c r="L22" s="41">
        <f>SUM(L17:L21)</f>
        <v>16.545205479452065</v>
      </c>
      <c r="M22" s="48"/>
      <c r="N22" s="42">
        <f>SUM(N18:N21)</f>
        <v>99.999999721157863</v>
      </c>
    </row>
    <row r="23" spans="1:17" s="46" customFormat="1" ht="21" customHeight="1">
      <c r="E23" s="47"/>
      <c r="M23" s="48"/>
    </row>
    <row r="24" spans="1:17" ht="15" customHeight="1"/>
    <row r="25" spans="1:17" ht="15" customHeight="1"/>
    <row r="26" spans="1:17" ht="15" customHeight="1">
      <c r="F26" s="83" t="s">
        <v>18</v>
      </c>
      <c r="G26" s="83"/>
      <c r="H26" s="83"/>
      <c r="I26" s="83"/>
      <c r="J26" s="83"/>
      <c r="K26" s="83"/>
      <c r="L26" s="83"/>
    </row>
    <row r="27" spans="1:17" ht="24.75" customHeight="1">
      <c r="F27" s="83"/>
      <c r="G27" s="83"/>
      <c r="H27" s="83"/>
      <c r="I27" s="83"/>
      <c r="J27" s="83"/>
      <c r="K27" s="83"/>
      <c r="L27" s="83"/>
    </row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</sheetData>
  <sheetProtection algorithmName="SHA-512" hashValue="AAitxdltO6jCJ1Q0zYHAA+oDWyCZ26RhrP543JB/0WCE0lG6nYzFX7cmWlRR7hogldeizjgPHhHEGjOIquEWfg==" saltValue="txMrZKk/kk24QgzImButwQ==" spinCount="100000" sheet="1" selectLockedCells="1"/>
  <mergeCells count="6">
    <mergeCell ref="F22:H22"/>
    <mergeCell ref="F26:L27"/>
    <mergeCell ref="J14:K14"/>
    <mergeCell ref="J11:K11"/>
    <mergeCell ref="J12:K12"/>
    <mergeCell ref="J13:K1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6F06-C3BB-4725-92F5-EC816DD4FB7C}">
  <dimension ref="A3:N222"/>
  <sheetViews>
    <sheetView showGridLines="0" zoomScale="90" zoomScaleNormal="90" workbookViewId="0">
      <selection activeCell="E15" sqref="E15"/>
    </sheetView>
  </sheetViews>
  <sheetFormatPr baseColWidth="10" defaultColWidth="9.140625" defaultRowHeight="15"/>
  <cols>
    <col min="1" max="1" width="19.42578125" style="54" customWidth="1"/>
    <col min="2" max="2" width="6.85546875" style="54" customWidth="1"/>
    <col min="3" max="3" width="21.85546875" style="54" customWidth="1"/>
    <col min="4" max="4" width="33.85546875" style="54" customWidth="1"/>
    <col min="5" max="5" width="21.85546875" style="54" customWidth="1"/>
    <col min="6" max="6" width="42.28515625" style="59" customWidth="1"/>
    <col min="7" max="7" width="37.5703125" style="54" hidden="1" customWidth="1"/>
    <col min="8" max="8" width="24" style="54" hidden="1" customWidth="1"/>
    <col min="9" max="9" width="21" style="54" hidden="1" customWidth="1"/>
    <col min="10" max="10" width="23.42578125" style="54" hidden="1" customWidth="1"/>
    <col min="11" max="11" width="0" style="54" hidden="1" customWidth="1"/>
    <col min="12" max="16384" width="9.140625" style="54"/>
  </cols>
  <sheetData>
    <row r="3" spans="1:10" ht="15" customHeight="1">
      <c r="C3" s="86"/>
      <c r="D3" s="86"/>
      <c r="E3" s="56"/>
      <c r="F3" s="57"/>
      <c r="G3" s="58"/>
    </row>
    <row r="4" spans="1:10" ht="15" customHeight="1">
      <c r="C4" s="55"/>
      <c r="D4" s="55"/>
      <c r="E4" s="56"/>
      <c r="F4" s="57"/>
      <c r="G4" s="58"/>
    </row>
    <row r="5" spans="1:10" ht="15" customHeight="1">
      <c r="A5" s="59"/>
      <c r="B5" s="59"/>
      <c r="C5" s="55"/>
      <c r="D5" s="55"/>
      <c r="E5" s="56"/>
      <c r="F5" s="57"/>
      <c r="G5" s="58"/>
    </row>
    <row r="6" spans="1:10" ht="15" customHeight="1">
      <c r="A6" s="59"/>
      <c r="B6" s="59"/>
      <c r="C6" s="55"/>
      <c r="D6" s="55"/>
      <c r="E6" s="56"/>
      <c r="F6" s="57"/>
      <c r="G6" s="58"/>
    </row>
    <row r="7" spans="1:10" ht="15" customHeight="1">
      <c r="C7" s="60" t="s">
        <v>30</v>
      </c>
      <c r="D7" s="55"/>
      <c r="E7" s="56"/>
      <c r="F7" s="57"/>
      <c r="G7" s="58"/>
    </row>
    <row r="8" spans="1:10" ht="15" customHeight="1">
      <c r="C8" s="60" t="s">
        <v>20</v>
      </c>
      <c r="D8" s="55"/>
      <c r="E8" s="56"/>
      <c r="F8" s="57"/>
      <c r="G8" s="58"/>
    </row>
    <row r="9" spans="1:10" ht="15" customHeight="1">
      <c r="C9" s="55"/>
      <c r="D9" s="55"/>
      <c r="E9" s="56"/>
      <c r="F9" s="57"/>
      <c r="G9" s="58"/>
    </row>
    <row r="10" spans="1:10" ht="26.1" customHeight="1">
      <c r="B10" s="91" t="s">
        <v>27</v>
      </c>
      <c r="C10" s="91"/>
      <c r="D10" s="91"/>
      <c r="E10" s="91"/>
      <c r="F10" s="78"/>
      <c r="G10" s="61"/>
    </row>
    <row r="11" spans="1:10" ht="8.1" customHeight="1">
      <c r="C11" s="62"/>
      <c r="D11" s="62"/>
      <c r="E11" s="62"/>
      <c r="F11" s="62"/>
      <c r="G11" s="61"/>
    </row>
    <row r="12" spans="1:10" ht="15" customHeight="1">
      <c r="C12" s="87" t="s">
        <v>24</v>
      </c>
      <c r="D12" s="87"/>
      <c r="E12" s="63">
        <v>1000</v>
      </c>
      <c r="F12" s="64" t="s">
        <v>33</v>
      </c>
    </row>
    <row r="13" spans="1:10" ht="15" customHeight="1">
      <c r="C13" s="88" t="s">
        <v>21</v>
      </c>
      <c r="D13" s="88"/>
      <c r="E13" s="79">
        <f>100.91/100</f>
        <v>1.0090999999999999</v>
      </c>
      <c r="F13" s="65"/>
      <c r="G13" s="61"/>
    </row>
    <row r="14" spans="1:10" s="59" customFormat="1" ht="17.100000000000001" customHeight="1" thickBot="1">
      <c r="E14" s="65"/>
      <c r="F14" s="65"/>
      <c r="G14" s="66"/>
    </row>
    <row r="15" spans="1:10" ht="18.95" customHeight="1" thickBot="1">
      <c r="C15" s="89" t="s">
        <v>25</v>
      </c>
      <c r="D15" s="90"/>
      <c r="E15" s="67">
        <f>+ROUNDDOWN(E12*E13,0)</f>
        <v>1009</v>
      </c>
      <c r="F15" s="68"/>
    </row>
    <row r="16" spans="1:10" ht="15" customHeight="1">
      <c r="E16" s="69"/>
      <c r="F16" s="70"/>
      <c r="J16" s="69"/>
    </row>
    <row r="17" spans="1:14" ht="21" customHeight="1">
      <c r="A17" s="71"/>
      <c r="C17" s="85" t="s">
        <v>26</v>
      </c>
      <c r="D17" s="85"/>
      <c r="E17" s="85"/>
      <c r="F17" s="72"/>
      <c r="G17" s="76"/>
      <c r="H17" s="76"/>
      <c r="I17" s="76"/>
      <c r="J17" s="76"/>
      <c r="K17" s="76"/>
      <c r="L17" s="76"/>
      <c r="M17" s="76"/>
      <c r="N17" s="76"/>
    </row>
    <row r="18" spans="1:14" ht="21" customHeight="1">
      <c r="C18" s="85"/>
      <c r="D18" s="85"/>
      <c r="E18" s="85"/>
      <c r="F18" s="72"/>
      <c r="G18" s="76"/>
      <c r="H18" s="76"/>
      <c r="I18" s="76"/>
      <c r="J18" s="76"/>
      <c r="K18" s="76"/>
      <c r="L18" s="76"/>
      <c r="M18" s="76"/>
      <c r="N18" s="76"/>
    </row>
    <row r="19" spans="1:14" ht="12" customHeight="1">
      <c r="C19" s="85"/>
      <c r="D19" s="85"/>
      <c r="E19" s="85"/>
      <c r="F19" s="72"/>
      <c r="G19" s="76"/>
      <c r="H19" s="76"/>
      <c r="I19" s="76"/>
      <c r="J19" s="76"/>
      <c r="K19" s="76"/>
      <c r="L19" s="76"/>
      <c r="M19" s="76"/>
      <c r="N19" s="76"/>
    </row>
    <row r="20" spans="1:14" ht="14.25" customHeight="1">
      <c r="C20" s="85" t="s">
        <v>32</v>
      </c>
      <c r="D20" s="85"/>
      <c r="E20" s="85"/>
      <c r="F20" s="72"/>
      <c r="G20" s="76"/>
      <c r="H20" s="76"/>
      <c r="I20" s="76"/>
      <c r="J20" s="76"/>
      <c r="K20" s="76"/>
      <c r="L20" s="76"/>
      <c r="M20" s="76"/>
      <c r="N20" s="76"/>
    </row>
    <row r="21" spans="1:14" ht="48" customHeight="1">
      <c r="C21" s="85"/>
      <c r="D21" s="85"/>
      <c r="E21" s="85"/>
      <c r="F21" s="73"/>
      <c r="G21" s="76"/>
      <c r="H21" s="85"/>
      <c r="I21" s="85"/>
      <c r="J21" s="85"/>
      <c r="K21" s="76"/>
      <c r="L21" s="76"/>
      <c r="M21" s="76"/>
      <c r="N21" s="76"/>
    </row>
    <row r="22" spans="1:14" ht="35.25" customHeight="1">
      <c r="C22" s="74"/>
      <c r="E22" s="69"/>
      <c r="F22" s="70"/>
      <c r="G22" s="76"/>
      <c r="H22" s="85"/>
      <c r="I22" s="85"/>
      <c r="J22" s="85"/>
      <c r="K22" s="76"/>
      <c r="L22" s="76"/>
      <c r="M22" s="76"/>
      <c r="N22" s="76"/>
    </row>
    <row r="23" spans="1:14">
      <c r="C23" s="75"/>
      <c r="E23" s="69"/>
      <c r="F23" s="70"/>
      <c r="G23" s="76"/>
      <c r="H23" s="76"/>
      <c r="I23" s="76"/>
      <c r="J23" s="76"/>
      <c r="K23" s="76"/>
      <c r="L23" s="76"/>
      <c r="M23" s="76"/>
      <c r="N23" s="76"/>
    </row>
    <row r="24" spans="1:14">
      <c r="E24" s="69"/>
      <c r="F24" s="70"/>
      <c r="J24" s="69"/>
    </row>
    <row r="25" spans="1:14">
      <c r="E25" s="69"/>
      <c r="F25" s="70"/>
      <c r="J25" s="69"/>
    </row>
    <row r="26" spans="1:14">
      <c r="E26" s="69"/>
      <c r="F26" s="70"/>
      <c r="J26" s="69"/>
    </row>
    <row r="27" spans="1:14">
      <c r="E27" s="69"/>
      <c r="F27" s="70"/>
      <c r="J27" s="69"/>
    </row>
    <row r="28" spans="1:14">
      <c r="E28" s="69"/>
      <c r="F28" s="70"/>
      <c r="J28" s="69"/>
    </row>
    <row r="29" spans="1:14">
      <c r="E29" s="69"/>
      <c r="F29" s="70"/>
      <c r="J29" s="69"/>
    </row>
    <row r="30" spans="1:14">
      <c r="E30" s="69"/>
      <c r="F30" s="70"/>
      <c r="J30" s="69"/>
    </row>
    <row r="31" spans="1:14">
      <c r="E31" s="69"/>
      <c r="F31" s="70"/>
      <c r="J31" s="69"/>
    </row>
    <row r="32" spans="1:14">
      <c r="E32" s="69"/>
      <c r="F32" s="70"/>
      <c r="J32" s="69"/>
    </row>
    <row r="33" spans="5:10">
      <c r="E33" s="69"/>
      <c r="F33" s="70"/>
      <c r="J33" s="69"/>
    </row>
    <row r="34" spans="5:10">
      <c r="E34" s="69"/>
      <c r="F34" s="70"/>
      <c r="J34" s="69"/>
    </row>
    <row r="35" spans="5:10">
      <c r="E35" s="69"/>
      <c r="F35" s="70"/>
      <c r="J35" s="69"/>
    </row>
    <row r="36" spans="5:10">
      <c r="E36" s="69"/>
      <c r="F36" s="70"/>
      <c r="J36" s="69"/>
    </row>
    <row r="37" spans="5:10">
      <c r="E37" s="69"/>
      <c r="F37" s="70"/>
      <c r="J37" s="69"/>
    </row>
    <row r="38" spans="5:10">
      <c r="E38" s="69"/>
      <c r="F38" s="70"/>
      <c r="J38" s="69"/>
    </row>
    <row r="39" spans="5:10">
      <c r="E39" s="69"/>
      <c r="F39" s="70"/>
      <c r="J39" s="69"/>
    </row>
    <row r="40" spans="5:10">
      <c r="E40" s="69"/>
      <c r="F40" s="70"/>
      <c r="J40" s="69"/>
    </row>
    <row r="41" spans="5:10">
      <c r="E41" s="69"/>
      <c r="F41" s="70"/>
      <c r="J41" s="69"/>
    </row>
    <row r="42" spans="5:10">
      <c r="E42" s="69"/>
      <c r="F42" s="70"/>
      <c r="J42" s="69"/>
    </row>
    <row r="43" spans="5:10">
      <c r="E43" s="69"/>
      <c r="F43" s="70"/>
      <c r="J43" s="69"/>
    </row>
    <row r="44" spans="5:10">
      <c r="E44" s="69"/>
      <c r="F44" s="70"/>
      <c r="J44" s="69"/>
    </row>
    <row r="45" spans="5:10">
      <c r="E45" s="69"/>
      <c r="F45" s="70"/>
      <c r="J45" s="69"/>
    </row>
    <row r="46" spans="5:10">
      <c r="E46" s="69"/>
      <c r="F46" s="70"/>
      <c r="J46" s="69"/>
    </row>
    <row r="47" spans="5:10">
      <c r="E47" s="69"/>
      <c r="F47" s="70"/>
      <c r="J47" s="69"/>
    </row>
    <row r="48" spans="5:10">
      <c r="E48" s="69"/>
      <c r="F48" s="70"/>
      <c r="J48" s="69"/>
    </row>
    <row r="49" spans="5:10">
      <c r="E49" s="69"/>
      <c r="F49" s="70"/>
      <c r="J49" s="69"/>
    </row>
    <row r="50" spans="5:10">
      <c r="E50" s="69"/>
      <c r="F50" s="70"/>
      <c r="J50" s="69"/>
    </row>
    <row r="51" spans="5:10">
      <c r="E51" s="69"/>
      <c r="F51" s="70"/>
      <c r="J51" s="69"/>
    </row>
    <row r="52" spans="5:10">
      <c r="E52" s="69"/>
      <c r="F52" s="70"/>
      <c r="J52" s="69"/>
    </row>
    <row r="53" spans="5:10">
      <c r="E53" s="69"/>
      <c r="F53" s="70"/>
      <c r="J53" s="69"/>
    </row>
    <row r="54" spans="5:10">
      <c r="E54" s="69"/>
      <c r="F54" s="70"/>
      <c r="J54" s="69"/>
    </row>
    <row r="55" spans="5:10">
      <c r="E55" s="69"/>
      <c r="F55" s="70"/>
      <c r="J55" s="69"/>
    </row>
    <row r="56" spans="5:10">
      <c r="E56" s="69"/>
      <c r="F56" s="70"/>
      <c r="J56" s="69"/>
    </row>
    <row r="57" spans="5:10">
      <c r="E57" s="69"/>
      <c r="F57" s="70"/>
      <c r="J57" s="69"/>
    </row>
    <row r="58" spans="5:10">
      <c r="E58" s="69"/>
      <c r="F58" s="70"/>
      <c r="J58" s="69"/>
    </row>
    <row r="59" spans="5:10">
      <c r="E59" s="69"/>
      <c r="F59" s="70"/>
      <c r="J59" s="69"/>
    </row>
    <row r="60" spans="5:10">
      <c r="E60" s="69"/>
      <c r="F60" s="70"/>
      <c r="J60" s="69"/>
    </row>
    <row r="61" spans="5:10">
      <c r="E61" s="69"/>
      <c r="F61" s="70"/>
      <c r="J61" s="69"/>
    </row>
    <row r="62" spans="5:10">
      <c r="E62" s="69"/>
      <c r="F62" s="70"/>
      <c r="J62" s="69"/>
    </row>
    <row r="63" spans="5:10">
      <c r="E63" s="69"/>
      <c r="F63" s="70"/>
      <c r="J63" s="69"/>
    </row>
    <row r="64" spans="5:10">
      <c r="E64" s="69"/>
      <c r="F64" s="70"/>
      <c r="J64" s="69"/>
    </row>
    <row r="65" spans="5:10">
      <c r="E65" s="69"/>
      <c r="F65" s="70"/>
      <c r="J65" s="69"/>
    </row>
    <row r="66" spans="5:10">
      <c r="E66" s="69"/>
      <c r="F66" s="70"/>
      <c r="J66" s="69"/>
    </row>
    <row r="67" spans="5:10">
      <c r="E67" s="69"/>
      <c r="F67" s="70"/>
      <c r="J67" s="69"/>
    </row>
    <row r="68" spans="5:10">
      <c r="E68" s="69"/>
      <c r="F68" s="70"/>
      <c r="J68" s="69"/>
    </row>
    <row r="69" spans="5:10">
      <c r="E69" s="69"/>
      <c r="F69" s="70"/>
      <c r="J69" s="69"/>
    </row>
    <row r="70" spans="5:10">
      <c r="E70" s="69"/>
      <c r="F70" s="70"/>
      <c r="J70" s="69"/>
    </row>
    <row r="71" spans="5:10">
      <c r="E71" s="69"/>
      <c r="F71" s="70"/>
      <c r="J71" s="69"/>
    </row>
    <row r="72" spans="5:10">
      <c r="E72" s="69"/>
      <c r="F72" s="70"/>
      <c r="J72" s="69"/>
    </row>
    <row r="73" spans="5:10">
      <c r="E73" s="69"/>
      <c r="F73" s="70"/>
      <c r="J73" s="69"/>
    </row>
    <row r="74" spans="5:10">
      <c r="E74" s="69"/>
      <c r="F74" s="70"/>
    </row>
    <row r="75" spans="5:10">
      <c r="E75" s="69"/>
      <c r="F75" s="70"/>
    </row>
    <row r="76" spans="5:10">
      <c r="E76" s="69"/>
      <c r="F76" s="70"/>
    </row>
    <row r="77" spans="5:10">
      <c r="E77" s="69"/>
      <c r="F77" s="70"/>
    </row>
    <row r="78" spans="5:10">
      <c r="E78" s="69"/>
      <c r="F78" s="70"/>
    </row>
    <row r="79" spans="5:10">
      <c r="E79" s="69"/>
      <c r="F79" s="70"/>
    </row>
    <row r="80" spans="5:10">
      <c r="E80" s="69"/>
      <c r="F80" s="70"/>
    </row>
    <row r="81" spans="5:6">
      <c r="E81" s="69"/>
      <c r="F81" s="70"/>
    </row>
    <row r="82" spans="5:6">
      <c r="E82" s="69"/>
      <c r="F82" s="70"/>
    </row>
    <row r="83" spans="5:6">
      <c r="E83" s="69"/>
      <c r="F83" s="70"/>
    </row>
    <row r="84" spans="5:6">
      <c r="E84" s="69"/>
      <c r="F84" s="70"/>
    </row>
    <row r="85" spans="5:6">
      <c r="E85" s="69"/>
      <c r="F85" s="70"/>
    </row>
    <row r="86" spans="5:6">
      <c r="E86" s="69"/>
      <c r="F86" s="70"/>
    </row>
    <row r="87" spans="5:6">
      <c r="E87" s="69"/>
      <c r="F87" s="70"/>
    </row>
    <row r="88" spans="5:6">
      <c r="E88" s="69"/>
      <c r="F88" s="70"/>
    </row>
    <row r="89" spans="5:6">
      <c r="E89" s="69"/>
      <c r="F89" s="70"/>
    </row>
    <row r="90" spans="5:6">
      <c r="E90" s="69"/>
      <c r="F90" s="70"/>
    </row>
    <row r="91" spans="5:6">
      <c r="E91" s="69"/>
      <c r="F91" s="70"/>
    </row>
    <row r="92" spans="5:6">
      <c r="E92" s="69"/>
      <c r="F92" s="70"/>
    </row>
    <row r="93" spans="5:6">
      <c r="E93" s="69"/>
      <c r="F93" s="70"/>
    </row>
    <row r="94" spans="5:6">
      <c r="E94" s="69"/>
      <c r="F94" s="70"/>
    </row>
    <row r="95" spans="5:6">
      <c r="E95" s="69"/>
      <c r="F95" s="70"/>
    </row>
    <row r="96" spans="5:6">
      <c r="E96" s="69"/>
      <c r="F96" s="70"/>
    </row>
    <row r="97" spans="5:6">
      <c r="E97" s="69"/>
      <c r="F97" s="70"/>
    </row>
    <row r="98" spans="5:6">
      <c r="E98" s="69"/>
      <c r="F98" s="70"/>
    </row>
    <row r="99" spans="5:6">
      <c r="E99" s="69"/>
      <c r="F99" s="70"/>
    </row>
    <row r="100" spans="5:6">
      <c r="E100" s="69"/>
      <c r="F100" s="70"/>
    </row>
    <row r="101" spans="5:6">
      <c r="E101" s="69"/>
      <c r="F101" s="70"/>
    </row>
    <row r="102" spans="5:6">
      <c r="E102" s="69"/>
      <c r="F102" s="70"/>
    </row>
    <row r="103" spans="5:6">
      <c r="E103" s="69"/>
      <c r="F103" s="70"/>
    </row>
    <row r="104" spans="5:6">
      <c r="E104" s="69"/>
      <c r="F104" s="70"/>
    </row>
    <row r="105" spans="5:6">
      <c r="E105" s="69"/>
      <c r="F105" s="70"/>
    </row>
    <row r="106" spans="5:6">
      <c r="E106" s="69"/>
      <c r="F106" s="70"/>
    </row>
    <row r="107" spans="5:6">
      <c r="E107" s="69"/>
      <c r="F107" s="70"/>
    </row>
    <row r="108" spans="5:6">
      <c r="E108" s="69"/>
      <c r="F108" s="70"/>
    </row>
    <row r="109" spans="5:6">
      <c r="E109" s="69"/>
      <c r="F109" s="70"/>
    </row>
    <row r="110" spans="5:6">
      <c r="E110" s="69"/>
      <c r="F110" s="70"/>
    </row>
    <row r="111" spans="5:6">
      <c r="E111" s="69"/>
      <c r="F111" s="70"/>
    </row>
    <row r="112" spans="5:6">
      <c r="E112" s="69"/>
      <c r="F112" s="70"/>
    </row>
    <row r="113" spans="5:6">
      <c r="E113" s="69"/>
      <c r="F113" s="70"/>
    </row>
    <row r="114" spans="5:6">
      <c r="E114" s="69"/>
      <c r="F114" s="70"/>
    </row>
    <row r="115" spans="5:6">
      <c r="E115" s="69"/>
      <c r="F115" s="70"/>
    </row>
    <row r="116" spans="5:6">
      <c r="E116" s="69"/>
      <c r="F116" s="70"/>
    </row>
    <row r="117" spans="5:6">
      <c r="E117" s="69"/>
      <c r="F117" s="70"/>
    </row>
    <row r="118" spans="5:6">
      <c r="E118" s="69"/>
      <c r="F118" s="70"/>
    </row>
    <row r="119" spans="5:6">
      <c r="E119" s="69"/>
      <c r="F119" s="70"/>
    </row>
    <row r="120" spans="5:6">
      <c r="E120" s="69"/>
      <c r="F120" s="70"/>
    </row>
    <row r="121" spans="5:6">
      <c r="E121" s="69"/>
      <c r="F121" s="70"/>
    </row>
    <row r="122" spans="5:6">
      <c r="E122" s="69"/>
      <c r="F122" s="70"/>
    </row>
    <row r="123" spans="5:6">
      <c r="E123" s="69"/>
      <c r="F123" s="70"/>
    </row>
    <row r="124" spans="5:6">
      <c r="E124" s="69"/>
      <c r="F124" s="70"/>
    </row>
    <row r="125" spans="5:6">
      <c r="E125" s="69"/>
      <c r="F125" s="70"/>
    </row>
    <row r="126" spans="5:6">
      <c r="E126" s="69"/>
      <c r="F126" s="70"/>
    </row>
    <row r="127" spans="5:6">
      <c r="E127" s="69"/>
      <c r="F127" s="70"/>
    </row>
    <row r="128" spans="5:6">
      <c r="E128" s="69"/>
      <c r="F128" s="70"/>
    </row>
    <row r="129" spans="5:6">
      <c r="E129" s="69"/>
      <c r="F129" s="70"/>
    </row>
    <row r="130" spans="5:6">
      <c r="E130" s="69"/>
      <c r="F130" s="70"/>
    </row>
    <row r="131" spans="5:6">
      <c r="E131" s="69"/>
      <c r="F131" s="70"/>
    </row>
    <row r="132" spans="5:6">
      <c r="E132" s="69"/>
      <c r="F132" s="70"/>
    </row>
    <row r="133" spans="5:6">
      <c r="E133" s="69"/>
      <c r="F133" s="70"/>
    </row>
    <row r="134" spans="5:6">
      <c r="E134" s="69"/>
      <c r="F134" s="70"/>
    </row>
    <row r="135" spans="5:6">
      <c r="E135" s="69"/>
      <c r="F135" s="70"/>
    </row>
    <row r="136" spans="5:6">
      <c r="E136" s="69"/>
      <c r="F136" s="70"/>
    </row>
    <row r="137" spans="5:6">
      <c r="E137" s="69"/>
      <c r="F137" s="70"/>
    </row>
    <row r="138" spans="5:6">
      <c r="E138" s="69"/>
      <c r="F138" s="70"/>
    </row>
    <row r="139" spans="5:6">
      <c r="E139" s="69"/>
      <c r="F139" s="70"/>
    </row>
    <row r="140" spans="5:6">
      <c r="E140" s="69"/>
      <c r="F140" s="70"/>
    </row>
    <row r="141" spans="5:6">
      <c r="E141" s="69"/>
      <c r="F141" s="70"/>
    </row>
    <row r="142" spans="5:6">
      <c r="E142" s="69"/>
      <c r="F142" s="70"/>
    </row>
    <row r="143" spans="5:6">
      <c r="E143" s="69"/>
      <c r="F143" s="70"/>
    </row>
    <row r="144" spans="5:6">
      <c r="E144" s="69"/>
      <c r="F144" s="70"/>
    </row>
    <row r="145" spans="5:6">
      <c r="E145" s="69"/>
      <c r="F145" s="70"/>
    </row>
    <row r="146" spans="5:6">
      <c r="E146" s="69"/>
      <c r="F146" s="70"/>
    </row>
    <row r="147" spans="5:6">
      <c r="E147" s="69"/>
      <c r="F147" s="70"/>
    </row>
    <row r="148" spans="5:6">
      <c r="E148" s="69"/>
      <c r="F148" s="70"/>
    </row>
    <row r="149" spans="5:6">
      <c r="E149" s="69"/>
      <c r="F149" s="70"/>
    </row>
    <row r="150" spans="5:6">
      <c r="E150" s="69"/>
      <c r="F150" s="70"/>
    </row>
    <row r="151" spans="5:6">
      <c r="E151" s="69"/>
      <c r="F151" s="70"/>
    </row>
    <row r="152" spans="5:6">
      <c r="E152" s="69"/>
      <c r="F152" s="70"/>
    </row>
    <row r="153" spans="5:6">
      <c r="E153" s="69"/>
      <c r="F153" s="70"/>
    </row>
    <row r="154" spans="5:6">
      <c r="E154" s="69"/>
      <c r="F154" s="70"/>
    </row>
    <row r="155" spans="5:6">
      <c r="E155" s="69"/>
      <c r="F155" s="70"/>
    </row>
    <row r="156" spans="5:6">
      <c r="E156" s="69"/>
      <c r="F156" s="70"/>
    </row>
    <row r="157" spans="5:6">
      <c r="E157" s="69"/>
      <c r="F157" s="70"/>
    </row>
    <row r="158" spans="5:6">
      <c r="E158" s="69"/>
      <c r="F158" s="70"/>
    </row>
    <row r="159" spans="5:6">
      <c r="E159" s="69"/>
      <c r="F159" s="70"/>
    </row>
    <row r="160" spans="5:6">
      <c r="E160" s="69"/>
      <c r="F160" s="70"/>
    </row>
    <row r="161" spans="5:6">
      <c r="E161" s="69"/>
      <c r="F161" s="70"/>
    </row>
    <row r="162" spans="5:6">
      <c r="E162" s="69"/>
      <c r="F162" s="70"/>
    </row>
    <row r="163" spans="5:6">
      <c r="E163" s="69"/>
      <c r="F163" s="70"/>
    </row>
    <row r="164" spans="5:6">
      <c r="E164" s="69"/>
      <c r="F164" s="70"/>
    </row>
    <row r="165" spans="5:6">
      <c r="E165" s="69"/>
      <c r="F165" s="70"/>
    </row>
    <row r="166" spans="5:6">
      <c r="E166" s="69"/>
      <c r="F166" s="70"/>
    </row>
    <row r="167" spans="5:6">
      <c r="E167" s="69"/>
      <c r="F167" s="70"/>
    </row>
    <row r="168" spans="5:6">
      <c r="E168" s="69"/>
      <c r="F168" s="70"/>
    </row>
    <row r="169" spans="5:6">
      <c r="E169" s="69"/>
      <c r="F169" s="70"/>
    </row>
    <row r="170" spans="5:6">
      <c r="E170" s="69"/>
      <c r="F170" s="70"/>
    </row>
    <row r="171" spans="5:6">
      <c r="E171" s="69"/>
      <c r="F171" s="70"/>
    </row>
    <row r="172" spans="5:6">
      <c r="E172" s="69"/>
      <c r="F172" s="70"/>
    </row>
    <row r="173" spans="5:6">
      <c r="E173" s="69"/>
      <c r="F173" s="70"/>
    </row>
    <row r="174" spans="5:6">
      <c r="E174" s="69"/>
      <c r="F174" s="70"/>
    </row>
    <row r="175" spans="5:6">
      <c r="E175" s="69"/>
      <c r="F175" s="70"/>
    </row>
    <row r="176" spans="5:6">
      <c r="E176" s="69"/>
      <c r="F176" s="70"/>
    </row>
    <row r="177" spans="5:6">
      <c r="E177" s="69"/>
      <c r="F177" s="70"/>
    </row>
    <row r="178" spans="5:6">
      <c r="E178" s="69"/>
      <c r="F178" s="70"/>
    </row>
    <row r="179" spans="5:6">
      <c r="E179" s="69"/>
      <c r="F179" s="70"/>
    </row>
    <row r="180" spans="5:6">
      <c r="E180" s="69"/>
      <c r="F180" s="70"/>
    </row>
    <row r="181" spans="5:6">
      <c r="E181" s="69"/>
      <c r="F181" s="70"/>
    </row>
    <row r="182" spans="5:6">
      <c r="E182" s="69"/>
      <c r="F182" s="70"/>
    </row>
    <row r="183" spans="5:6">
      <c r="E183" s="69"/>
      <c r="F183" s="70"/>
    </row>
    <row r="184" spans="5:6">
      <c r="E184" s="69"/>
      <c r="F184" s="70"/>
    </row>
    <row r="185" spans="5:6">
      <c r="E185" s="69"/>
      <c r="F185" s="70"/>
    </row>
    <row r="186" spans="5:6">
      <c r="E186" s="69"/>
      <c r="F186" s="70"/>
    </row>
    <row r="187" spans="5:6">
      <c r="E187" s="69"/>
      <c r="F187" s="70"/>
    </row>
    <row r="188" spans="5:6">
      <c r="E188" s="69"/>
      <c r="F188" s="70"/>
    </row>
    <row r="189" spans="5:6">
      <c r="E189" s="69"/>
      <c r="F189" s="70"/>
    </row>
    <row r="190" spans="5:6">
      <c r="E190" s="69"/>
      <c r="F190" s="70"/>
    </row>
    <row r="191" spans="5:6">
      <c r="E191" s="69"/>
      <c r="F191" s="70"/>
    </row>
    <row r="192" spans="5:6">
      <c r="E192" s="69"/>
      <c r="F192" s="70"/>
    </row>
    <row r="193" spans="5:6">
      <c r="E193" s="69"/>
      <c r="F193" s="70"/>
    </row>
    <row r="194" spans="5:6">
      <c r="E194" s="69"/>
      <c r="F194" s="70"/>
    </row>
    <row r="195" spans="5:6">
      <c r="E195" s="69"/>
      <c r="F195" s="70"/>
    </row>
    <row r="196" spans="5:6">
      <c r="E196" s="69"/>
      <c r="F196" s="70"/>
    </row>
    <row r="197" spans="5:6">
      <c r="E197" s="69"/>
      <c r="F197" s="70"/>
    </row>
    <row r="198" spans="5:6">
      <c r="E198" s="69"/>
      <c r="F198" s="70"/>
    </row>
    <row r="199" spans="5:6">
      <c r="E199" s="69"/>
      <c r="F199" s="70"/>
    </row>
    <row r="200" spans="5:6">
      <c r="E200" s="69"/>
      <c r="F200" s="70"/>
    </row>
    <row r="201" spans="5:6">
      <c r="E201" s="69"/>
      <c r="F201" s="70"/>
    </row>
    <row r="202" spans="5:6">
      <c r="E202" s="69"/>
      <c r="F202" s="70"/>
    </row>
    <row r="203" spans="5:6">
      <c r="E203" s="69"/>
      <c r="F203" s="70"/>
    </row>
    <row r="204" spans="5:6">
      <c r="E204" s="69"/>
      <c r="F204" s="70"/>
    </row>
    <row r="205" spans="5:6">
      <c r="E205" s="69"/>
      <c r="F205" s="70"/>
    </row>
    <row r="206" spans="5:6">
      <c r="E206" s="69"/>
      <c r="F206" s="70"/>
    </row>
    <row r="207" spans="5:6">
      <c r="E207" s="69"/>
      <c r="F207" s="70"/>
    </row>
    <row r="208" spans="5:6">
      <c r="E208" s="69"/>
      <c r="F208" s="70"/>
    </row>
    <row r="209" spans="5:6">
      <c r="E209" s="69"/>
      <c r="F209" s="70"/>
    </row>
    <row r="210" spans="5:6">
      <c r="E210" s="69"/>
      <c r="F210" s="70"/>
    </row>
    <row r="211" spans="5:6">
      <c r="E211" s="69"/>
      <c r="F211" s="70"/>
    </row>
    <row r="212" spans="5:6">
      <c r="E212" s="69"/>
      <c r="F212" s="70"/>
    </row>
    <row r="213" spans="5:6">
      <c r="E213" s="69"/>
      <c r="F213" s="70"/>
    </row>
    <row r="214" spans="5:6">
      <c r="E214" s="69"/>
      <c r="F214" s="70"/>
    </row>
    <row r="215" spans="5:6">
      <c r="E215" s="69"/>
      <c r="F215" s="70"/>
    </row>
    <row r="216" spans="5:6">
      <c r="E216" s="69"/>
      <c r="F216" s="70"/>
    </row>
    <row r="217" spans="5:6">
      <c r="E217" s="69"/>
      <c r="F217" s="70"/>
    </row>
    <row r="218" spans="5:6">
      <c r="E218" s="69"/>
      <c r="F218" s="70"/>
    </row>
    <row r="219" spans="5:6">
      <c r="E219" s="69"/>
      <c r="F219" s="70"/>
    </row>
    <row r="220" spans="5:6">
      <c r="E220" s="69"/>
      <c r="F220" s="70"/>
    </row>
    <row r="221" spans="5:6">
      <c r="E221" s="69"/>
      <c r="F221" s="70"/>
    </row>
    <row r="222" spans="5:6">
      <c r="E222" s="69"/>
      <c r="F222" s="70"/>
    </row>
  </sheetData>
  <sheetProtection algorithmName="SHA-512" hashValue="Uh5vWAoL0jPgC8jPryACwpRYXF7YFo6RqRM8/sdIb+XZidxFMaWe2UDPsfaTb1x+CmhjbiIZf1SS7ZtmXphoOA==" saltValue="24QcM9g1K4Hpo9iLR7zQ2g==" spinCount="100000" sheet="1" objects="1" scenarios="1"/>
  <mergeCells count="8">
    <mergeCell ref="H21:J22"/>
    <mergeCell ref="C20:E21"/>
    <mergeCell ref="C3:D3"/>
    <mergeCell ref="C12:D12"/>
    <mergeCell ref="C13:D13"/>
    <mergeCell ref="C15:D15"/>
    <mergeCell ref="C17:E1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F48C-700B-4793-9A8C-B01F8585F072}">
  <dimension ref="A3:N222"/>
  <sheetViews>
    <sheetView showGridLines="0" zoomScale="90" zoomScaleNormal="90" workbookViewId="0">
      <selection activeCell="E15" sqref="E15"/>
    </sheetView>
  </sheetViews>
  <sheetFormatPr baseColWidth="10" defaultColWidth="9.140625" defaultRowHeight="15"/>
  <cols>
    <col min="1" max="1" width="19.42578125" style="54" customWidth="1"/>
    <col min="2" max="2" width="4.7109375" style="54" customWidth="1"/>
    <col min="3" max="3" width="21.85546875" style="54" customWidth="1"/>
    <col min="4" max="4" width="33.85546875" style="54" customWidth="1"/>
    <col min="5" max="5" width="21.85546875" style="54" customWidth="1"/>
    <col min="6" max="6" width="42.28515625" style="59" customWidth="1"/>
    <col min="7" max="7" width="37.5703125" style="54" customWidth="1"/>
    <col min="8" max="17" width="0" style="54" hidden="1" customWidth="1"/>
    <col min="18" max="16384" width="9.140625" style="54"/>
  </cols>
  <sheetData>
    <row r="3" spans="1:10" ht="15" customHeight="1">
      <c r="C3" s="86"/>
      <c r="D3" s="86"/>
      <c r="E3" s="56"/>
      <c r="F3" s="57"/>
      <c r="G3" s="58"/>
    </row>
    <row r="4" spans="1:10" ht="15" customHeight="1">
      <c r="C4" s="55"/>
      <c r="D4" s="55"/>
      <c r="E4" s="56"/>
      <c r="F4" s="57"/>
      <c r="G4" s="58"/>
    </row>
    <row r="5" spans="1:10" ht="15" customHeight="1">
      <c r="A5" s="59"/>
      <c r="B5" s="59"/>
      <c r="C5" s="55"/>
      <c r="D5" s="55"/>
      <c r="E5" s="56"/>
      <c r="F5" s="57"/>
      <c r="G5" s="58"/>
    </row>
    <row r="6" spans="1:10" ht="15" customHeight="1">
      <c r="A6" s="59"/>
      <c r="B6" s="59"/>
      <c r="C6" s="55"/>
      <c r="D6" s="55"/>
      <c r="E6" s="56"/>
      <c r="F6" s="57"/>
      <c r="G6" s="58"/>
    </row>
    <row r="7" spans="1:10" ht="15" customHeight="1">
      <c r="C7" s="60" t="s">
        <v>23</v>
      </c>
      <c r="D7" s="55"/>
      <c r="E7" s="56"/>
      <c r="F7" s="57"/>
      <c r="G7" s="58"/>
    </row>
    <row r="8" spans="1:10" ht="15" customHeight="1">
      <c r="C8" s="60" t="s">
        <v>20</v>
      </c>
      <c r="D8" s="55"/>
      <c r="E8" s="56"/>
      <c r="F8" s="57"/>
      <c r="G8" s="58"/>
    </row>
    <row r="9" spans="1:10" ht="15" customHeight="1">
      <c r="C9" s="55"/>
      <c r="D9" s="55"/>
      <c r="E9" s="56"/>
      <c r="F9" s="57"/>
      <c r="G9" s="58"/>
    </row>
    <row r="10" spans="1:10" ht="26.1" customHeight="1">
      <c r="B10" s="91" t="s">
        <v>28</v>
      </c>
      <c r="C10" s="91"/>
      <c r="D10" s="91"/>
      <c r="E10" s="91"/>
      <c r="F10" s="78"/>
      <c r="G10" s="61"/>
    </row>
    <row r="11" spans="1:10" ht="8.1" customHeight="1">
      <c r="C11" s="62"/>
      <c r="D11" s="62"/>
      <c r="E11" s="62"/>
      <c r="F11" s="62"/>
      <c r="G11" s="61"/>
    </row>
    <row r="12" spans="1:10" ht="15" customHeight="1">
      <c r="C12" s="87" t="s">
        <v>31</v>
      </c>
      <c r="D12" s="87"/>
      <c r="E12" s="63">
        <v>1000</v>
      </c>
      <c r="F12" s="64" t="s">
        <v>34</v>
      </c>
    </row>
    <row r="13" spans="1:10" ht="15" customHeight="1">
      <c r="C13" s="88" t="s">
        <v>21</v>
      </c>
      <c r="D13" s="88"/>
      <c r="E13" s="77">
        <f>103.1/100</f>
        <v>1.0309999999999999</v>
      </c>
      <c r="F13" s="65"/>
      <c r="G13" s="61"/>
    </row>
    <row r="14" spans="1:10" s="59" customFormat="1" ht="17.100000000000001" customHeight="1" thickBot="1">
      <c r="E14" s="65"/>
      <c r="F14" s="65"/>
      <c r="G14" s="66"/>
    </row>
    <row r="15" spans="1:10" ht="18.95" customHeight="1" thickBot="1">
      <c r="C15" s="89" t="s">
        <v>25</v>
      </c>
      <c r="D15" s="90"/>
      <c r="E15" s="67">
        <f>+ROUNDDOWN(E12*E13,0)</f>
        <v>1031</v>
      </c>
      <c r="F15" s="68"/>
    </row>
    <row r="16" spans="1:10" ht="15" customHeight="1">
      <c r="E16" s="69"/>
      <c r="F16" s="70"/>
      <c r="J16" s="69"/>
    </row>
    <row r="17" spans="1:14" ht="21" customHeight="1">
      <c r="A17" s="71"/>
      <c r="C17" s="85" t="s">
        <v>29</v>
      </c>
      <c r="D17" s="85"/>
      <c r="E17" s="85"/>
      <c r="F17" s="72"/>
      <c r="G17" s="76"/>
      <c r="H17" s="76"/>
      <c r="I17" s="76"/>
      <c r="J17" s="76"/>
      <c r="K17" s="76"/>
      <c r="L17" s="76"/>
      <c r="M17" s="76"/>
      <c r="N17" s="76"/>
    </row>
    <row r="18" spans="1:14" ht="21" customHeight="1">
      <c r="C18" s="85"/>
      <c r="D18" s="85"/>
      <c r="E18" s="85"/>
      <c r="F18" s="72"/>
      <c r="G18" s="76"/>
      <c r="H18" s="76"/>
      <c r="I18" s="76"/>
      <c r="J18" s="76"/>
      <c r="K18" s="76"/>
      <c r="L18" s="76"/>
      <c r="M18" s="76"/>
      <c r="N18" s="76"/>
    </row>
    <row r="19" spans="1:14" ht="12" customHeight="1">
      <c r="C19" s="85"/>
      <c r="D19" s="85"/>
      <c r="E19" s="85"/>
      <c r="F19" s="72"/>
      <c r="G19" s="76"/>
      <c r="H19" s="76"/>
      <c r="I19" s="76"/>
      <c r="J19" s="76"/>
      <c r="K19" s="76"/>
      <c r="L19" s="76"/>
      <c r="M19" s="76"/>
      <c r="N19" s="76"/>
    </row>
    <row r="20" spans="1:14" ht="33.950000000000003" customHeight="1">
      <c r="C20" s="85" t="s">
        <v>32</v>
      </c>
      <c r="D20" s="85"/>
      <c r="E20" s="85"/>
      <c r="F20" s="72"/>
      <c r="G20" s="76"/>
      <c r="H20" s="76"/>
      <c r="I20" s="76"/>
      <c r="J20" s="76"/>
      <c r="K20" s="76"/>
      <c r="L20" s="76"/>
      <c r="M20" s="76"/>
      <c r="N20" s="76"/>
    </row>
    <row r="21" spans="1:14" ht="27" customHeight="1">
      <c r="C21" s="85"/>
      <c r="D21" s="85"/>
      <c r="E21" s="85"/>
      <c r="F21" s="73"/>
      <c r="G21" s="76"/>
      <c r="H21" s="76"/>
      <c r="I21" s="76"/>
      <c r="J21" s="76"/>
      <c r="K21" s="76"/>
      <c r="L21" s="76"/>
      <c r="M21" s="76"/>
      <c r="N21" s="76"/>
    </row>
    <row r="22" spans="1:14">
      <c r="C22" s="74"/>
      <c r="E22" s="69"/>
      <c r="F22" s="70"/>
      <c r="G22" s="76"/>
      <c r="H22" s="76"/>
      <c r="I22" s="76"/>
      <c r="J22" s="76"/>
      <c r="K22" s="76"/>
      <c r="L22" s="76"/>
      <c r="M22" s="76"/>
      <c r="N22" s="76"/>
    </row>
    <row r="23" spans="1:14">
      <c r="C23" s="75"/>
      <c r="E23" s="69"/>
      <c r="F23" s="70"/>
      <c r="G23" s="76"/>
      <c r="H23" s="76"/>
      <c r="I23" s="76"/>
      <c r="J23" s="76"/>
      <c r="K23" s="76"/>
      <c r="L23" s="76"/>
      <c r="M23" s="76"/>
      <c r="N23" s="76"/>
    </row>
    <row r="24" spans="1:14">
      <c r="E24" s="69"/>
      <c r="F24" s="70"/>
      <c r="J24" s="69"/>
    </row>
    <row r="25" spans="1:14">
      <c r="E25" s="69"/>
      <c r="F25" s="70"/>
      <c r="J25" s="69"/>
    </row>
    <row r="26" spans="1:14">
      <c r="E26" s="69"/>
      <c r="F26" s="70"/>
      <c r="J26" s="69"/>
    </row>
    <row r="27" spans="1:14">
      <c r="E27" s="69"/>
      <c r="F27" s="70"/>
      <c r="J27" s="69"/>
    </row>
    <row r="28" spans="1:14">
      <c r="E28" s="69"/>
      <c r="F28" s="70"/>
      <c r="J28" s="69"/>
    </row>
    <row r="29" spans="1:14">
      <c r="E29" s="69"/>
      <c r="F29" s="70"/>
      <c r="J29" s="69"/>
    </row>
    <row r="30" spans="1:14">
      <c r="E30" s="69"/>
      <c r="F30" s="70"/>
      <c r="J30" s="69"/>
    </row>
    <row r="31" spans="1:14">
      <c r="E31" s="69"/>
      <c r="F31" s="70"/>
      <c r="J31" s="69"/>
    </row>
    <row r="32" spans="1:14">
      <c r="E32" s="69"/>
      <c r="F32" s="70"/>
      <c r="J32" s="69"/>
    </row>
    <row r="33" spans="5:10">
      <c r="E33" s="69"/>
      <c r="F33" s="70"/>
      <c r="J33" s="69"/>
    </row>
    <row r="34" spans="5:10">
      <c r="E34" s="69"/>
      <c r="F34" s="70"/>
      <c r="J34" s="69"/>
    </row>
    <row r="35" spans="5:10">
      <c r="E35" s="69"/>
      <c r="F35" s="70"/>
      <c r="J35" s="69"/>
    </row>
    <row r="36" spans="5:10">
      <c r="E36" s="69"/>
      <c r="F36" s="70"/>
      <c r="J36" s="69"/>
    </row>
    <row r="37" spans="5:10">
      <c r="E37" s="69"/>
      <c r="F37" s="70"/>
      <c r="J37" s="69"/>
    </row>
    <row r="38" spans="5:10">
      <c r="E38" s="69"/>
      <c r="F38" s="70"/>
      <c r="J38" s="69"/>
    </row>
    <row r="39" spans="5:10">
      <c r="E39" s="69"/>
      <c r="F39" s="70"/>
      <c r="J39" s="69"/>
    </row>
    <row r="40" spans="5:10">
      <c r="E40" s="69"/>
      <c r="F40" s="70"/>
      <c r="J40" s="69"/>
    </row>
    <row r="41" spans="5:10">
      <c r="E41" s="69"/>
      <c r="F41" s="70"/>
      <c r="J41" s="69"/>
    </row>
    <row r="42" spans="5:10">
      <c r="E42" s="69"/>
      <c r="F42" s="70"/>
      <c r="J42" s="69"/>
    </row>
    <row r="43" spans="5:10">
      <c r="E43" s="69"/>
      <c r="F43" s="70"/>
      <c r="J43" s="69"/>
    </row>
    <row r="44" spans="5:10">
      <c r="E44" s="69"/>
      <c r="F44" s="70"/>
      <c r="J44" s="69"/>
    </row>
    <row r="45" spans="5:10">
      <c r="E45" s="69"/>
      <c r="F45" s="70"/>
      <c r="J45" s="69"/>
    </row>
    <row r="46" spans="5:10">
      <c r="E46" s="69"/>
      <c r="F46" s="70"/>
      <c r="J46" s="69"/>
    </row>
    <row r="47" spans="5:10">
      <c r="E47" s="69"/>
      <c r="F47" s="70"/>
      <c r="J47" s="69"/>
    </row>
    <row r="48" spans="5:10">
      <c r="E48" s="69"/>
      <c r="F48" s="70"/>
      <c r="J48" s="69"/>
    </row>
    <row r="49" spans="5:10">
      <c r="E49" s="69"/>
      <c r="F49" s="70"/>
      <c r="J49" s="69"/>
    </row>
    <row r="50" spans="5:10">
      <c r="E50" s="69"/>
      <c r="F50" s="70"/>
      <c r="J50" s="69"/>
    </row>
    <row r="51" spans="5:10">
      <c r="E51" s="69"/>
      <c r="F51" s="70"/>
      <c r="J51" s="69"/>
    </row>
    <row r="52" spans="5:10">
      <c r="E52" s="69"/>
      <c r="F52" s="70"/>
      <c r="J52" s="69"/>
    </row>
    <row r="53" spans="5:10">
      <c r="E53" s="69"/>
      <c r="F53" s="70"/>
      <c r="J53" s="69"/>
    </row>
    <row r="54" spans="5:10">
      <c r="E54" s="69"/>
      <c r="F54" s="70"/>
      <c r="J54" s="69"/>
    </row>
    <row r="55" spans="5:10">
      <c r="E55" s="69"/>
      <c r="F55" s="70"/>
      <c r="J55" s="69"/>
    </row>
    <row r="56" spans="5:10">
      <c r="E56" s="69"/>
      <c r="F56" s="70"/>
      <c r="J56" s="69"/>
    </row>
    <row r="57" spans="5:10">
      <c r="E57" s="69"/>
      <c r="F57" s="70"/>
      <c r="J57" s="69"/>
    </row>
    <row r="58" spans="5:10">
      <c r="E58" s="69"/>
      <c r="F58" s="70"/>
      <c r="J58" s="69"/>
    </row>
    <row r="59" spans="5:10">
      <c r="E59" s="69"/>
      <c r="F59" s="70"/>
      <c r="J59" s="69"/>
    </row>
    <row r="60" spans="5:10">
      <c r="E60" s="69"/>
      <c r="F60" s="70"/>
      <c r="J60" s="69"/>
    </row>
    <row r="61" spans="5:10">
      <c r="E61" s="69"/>
      <c r="F61" s="70"/>
      <c r="J61" s="69"/>
    </row>
    <row r="62" spans="5:10">
      <c r="E62" s="69"/>
      <c r="F62" s="70"/>
      <c r="J62" s="69"/>
    </row>
    <row r="63" spans="5:10">
      <c r="E63" s="69"/>
      <c r="F63" s="70"/>
      <c r="J63" s="69"/>
    </row>
    <row r="64" spans="5:10">
      <c r="E64" s="69"/>
      <c r="F64" s="70"/>
      <c r="J64" s="69"/>
    </row>
    <row r="65" spans="5:10">
      <c r="E65" s="69"/>
      <c r="F65" s="70"/>
      <c r="J65" s="69"/>
    </row>
    <row r="66" spans="5:10">
      <c r="E66" s="69"/>
      <c r="F66" s="70"/>
      <c r="J66" s="69"/>
    </row>
    <row r="67" spans="5:10">
      <c r="E67" s="69"/>
      <c r="F67" s="70"/>
      <c r="J67" s="69"/>
    </row>
    <row r="68" spans="5:10">
      <c r="E68" s="69"/>
      <c r="F68" s="70"/>
      <c r="J68" s="69"/>
    </row>
    <row r="69" spans="5:10">
      <c r="E69" s="69"/>
      <c r="F69" s="70"/>
      <c r="J69" s="69"/>
    </row>
    <row r="70" spans="5:10">
      <c r="E70" s="69"/>
      <c r="F70" s="70"/>
      <c r="J70" s="69"/>
    </row>
    <row r="71" spans="5:10">
      <c r="E71" s="69"/>
      <c r="F71" s="70"/>
      <c r="J71" s="69"/>
    </row>
    <row r="72" spans="5:10">
      <c r="E72" s="69"/>
      <c r="F72" s="70"/>
      <c r="J72" s="69"/>
    </row>
    <row r="73" spans="5:10">
      <c r="E73" s="69"/>
      <c r="F73" s="70"/>
      <c r="J73" s="69"/>
    </row>
    <row r="74" spans="5:10">
      <c r="E74" s="69"/>
      <c r="F74" s="70"/>
    </row>
    <row r="75" spans="5:10">
      <c r="E75" s="69"/>
      <c r="F75" s="70"/>
    </row>
    <row r="76" spans="5:10">
      <c r="E76" s="69"/>
      <c r="F76" s="70"/>
    </row>
    <row r="77" spans="5:10">
      <c r="E77" s="69"/>
      <c r="F77" s="70"/>
    </row>
    <row r="78" spans="5:10">
      <c r="E78" s="69"/>
      <c r="F78" s="70"/>
    </row>
    <row r="79" spans="5:10">
      <c r="E79" s="69"/>
      <c r="F79" s="70"/>
    </row>
    <row r="80" spans="5:10">
      <c r="E80" s="69"/>
      <c r="F80" s="70"/>
    </row>
    <row r="81" spans="5:6">
      <c r="E81" s="69"/>
      <c r="F81" s="70"/>
    </row>
    <row r="82" spans="5:6">
      <c r="E82" s="69"/>
      <c r="F82" s="70"/>
    </row>
    <row r="83" spans="5:6">
      <c r="E83" s="69"/>
      <c r="F83" s="70"/>
    </row>
    <row r="84" spans="5:6">
      <c r="E84" s="69"/>
      <c r="F84" s="70"/>
    </row>
    <row r="85" spans="5:6">
      <c r="E85" s="69"/>
      <c r="F85" s="70"/>
    </row>
    <row r="86" spans="5:6">
      <c r="E86" s="69"/>
      <c r="F86" s="70"/>
    </row>
    <row r="87" spans="5:6">
      <c r="E87" s="69"/>
      <c r="F87" s="70"/>
    </row>
    <row r="88" spans="5:6">
      <c r="E88" s="69"/>
      <c r="F88" s="70"/>
    </row>
    <row r="89" spans="5:6">
      <c r="E89" s="69"/>
      <c r="F89" s="70"/>
    </row>
    <row r="90" spans="5:6">
      <c r="E90" s="69"/>
      <c r="F90" s="70"/>
    </row>
    <row r="91" spans="5:6">
      <c r="E91" s="69"/>
      <c r="F91" s="70"/>
    </row>
    <row r="92" spans="5:6">
      <c r="E92" s="69"/>
      <c r="F92" s="70"/>
    </row>
    <row r="93" spans="5:6">
      <c r="E93" s="69"/>
      <c r="F93" s="70"/>
    </row>
    <row r="94" spans="5:6">
      <c r="E94" s="69"/>
      <c r="F94" s="70"/>
    </row>
    <row r="95" spans="5:6">
      <c r="E95" s="69"/>
      <c r="F95" s="70"/>
    </row>
    <row r="96" spans="5:6">
      <c r="E96" s="69"/>
      <c r="F96" s="70"/>
    </row>
    <row r="97" spans="5:6">
      <c r="E97" s="69"/>
      <c r="F97" s="70"/>
    </row>
    <row r="98" spans="5:6">
      <c r="E98" s="69"/>
      <c r="F98" s="70"/>
    </row>
    <row r="99" spans="5:6">
      <c r="E99" s="69"/>
      <c r="F99" s="70"/>
    </row>
    <row r="100" spans="5:6">
      <c r="E100" s="69"/>
      <c r="F100" s="70"/>
    </row>
    <row r="101" spans="5:6">
      <c r="E101" s="69"/>
      <c r="F101" s="70"/>
    </row>
    <row r="102" spans="5:6">
      <c r="E102" s="69"/>
      <c r="F102" s="70"/>
    </row>
    <row r="103" spans="5:6">
      <c r="E103" s="69"/>
      <c r="F103" s="70"/>
    </row>
    <row r="104" spans="5:6">
      <c r="E104" s="69"/>
      <c r="F104" s="70"/>
    </row>
    <row r="105" spans="5:6">
      <c r="E105" s="69"/>
      <c r="F105" s="70"/>
    </row>
    <row r="106" spans="5:6">
      <c r="E106" s="69"/>
      <c r="F106" s="70"/>
    </row>
    <row r="107" spans="5:6">
      <c r="E107" s="69"/>
      <c r="F107" s="70"/>
    </row>
    <row r="108" spans="5:6">
      <c r="E108" s="69"/>
      <c r="F108" s="70"/>
    </row>
    <row r="109" spans="5:6">
      <c r="E109" s="69"/>
      <c r="F109" s="70"/>
    </row>
    <row r="110" spans="5:6">
      <c r="E110" s="69"/>
      <c r="F110" s="70"/>
    </row>
    <row r="111" spans="5:6">
      <c r="E111" s="69"/>
      <c r="F111" s="70"/>
    </row>
    <row r="112" spans="5:6">
      <c r="E112" s="69"/>
      <c r="F112" s="70"/>
    </row>
    <row r="113" spans="5:6">
      <c r="E113" s="69"/>
      <c r="F113" s="70"/>
    </row>
    <row r="114" spans="5:6">
      <c r="E114" s="69"/>
      <c r="F114" s="70"/>
    </row>
    <row r="115" spans="5:6">
      <c r="E115" s="69"/>
      <c r="F115" s="70"/>
    </row>
    <row r="116" spans="5:6">
      <c r="E116" s="69"/>
      <c r="F116" s="70"/>
    </row>
    <row r="117" spans="5:6">
      <c r="E117" s="69"/>
      <c r="F117" s="70"/>
    </row>
    <row r="118" spans="5:6">
      <c r="E118" s="69"/>
      <c r="F118" s="70"/>
    </row>
    <row r="119" spans="5:6">
      <c r="E119" s="69"/>
      <c r="F119" s="70"/>
    </row>
    <row r="120" spans="5:6">
      <c r="E120" s="69"/>
      <c r="F120" s="70"/>
    </row>
    <row r="121" spans="5:6">
      <c r="E121" s="69"/>
      <c r="F121" s="70"/>
    </row>
    <row r="122" spans="5:6">
      <c r="E122" s="69"/>
      <c r="F122" s="70"/>
    </row>
    <row r="123" spans="5:6">
      <c r="E123" s="69"/>
      <c r="F123" s="70"/>
    </row>
    <row r="124" spans="5:6">
      <c r="E124" s="69"/>
      <c r="F124" s="70"/>
    </row>
    <row r="125" spans="5:6">
      <c r="E125" s="69"/>
      <c r="F125" s="70"/>
    </row>
    <row r="126" spans="5:6">
      <c r="E126" s="69"/>
      <c r="F126" s="70"/>
    </row>
    <row r="127" spans="5:6">
      <c r="E127" s="69"/>
      <c r="F127" s="70"/>
    </row>
    <row r="128" spans="5:6">
      <c r="E128" s="69"/>
      <c r="F128" s="70"/>
    </row>
    <row r="129" spans="5:6">
      <c r="E129" s="69"/>
      <c r="F129" s="70"/>
    </row>
    <row r="130" spans="5:6">
      <c r="E130" s="69"/>
      <c r="F130" s="70"/>
    </row>
    <row r="131" spans="5:6">
      <c r="E131" s="69"/>
      <c r="F131" s="70"/>
    </row>
    <row r="132" spans="5:6">
      <c r="E132" s="69"/>
      <c r="F132" s="70"/>
    </row>
    <row r="133" spans="5:6">
      <c r="E133" s="69"/>
      <c r="F133" s="70"/>
    </row>
    <row r="134" spans="5:6">
      <c r="E134" s="69"/>
      <c r="F134" s="70"/>
    </row>
    <row r="135" spans="5:6">
      <c r="E135" s="69"/>
      <c r="F135" s="70"/>
    </row>
    <row r="136" spans="5:6">
      <c r="E136" s="69"/>
      <c r="F136" s="70"/>
    </row>
    <row r="137" spans="5:6">
      <c r="E137" s="69"/>
      <c r="F137" s="70"/>
    </row>
    <row r="138" spans="5:6">
      <c r="E138" s="69"/>
      <c r="F138" s="70"/>
    </row>
    <row r="139" spans="5:6">
      <c r="E139" s="69"/>
      <c r="F139" s="70"/>
    </row>
    <row r="140" spans="5:6">
      <c r="E140" s="69"/>
      <c r="F140" s="70"/>
    </row>
    <row r="141" spans="5:6">
      <c r="E141" s="69"/>
      <c r="F141" s="70"/>
    </row>
    <row r="142" spans="5:6">
      <c r="E142" s="69"/>
      <c r="F142" s="70"/>
    </row>
    <row r="143" spans="5:6">
      <c r="E143" s="69"/>
      <c r="F143" s="70"/>
    </row>
    <row r="144" spans="5:6">
      <c r="E144" s="69"/>
      <c r="F144" s="70"/>
    </row>
    <row r="145" spans="5:6">
      <c r="E145" s="69"/>
      <c r="F145" s="70"/>
    </row>
    <row r="146" spans="5:6">
      <c r="E146" s="69"/>
      <c r="F146" s="70"/>
    </row>
    <row r="147" spans="5:6">
      <c r="E147" s="69"/>
      <c r="F147" s="70"/>
    </row>
    <row r="148" spans="5:6">
      <c r="E148" s="69"/>
      <c r="F148" s="70"/>
    </row>
    <row r="149" spans="5:6">
      <c r="E149" s="69"/>
      <c r="F149" s="70"/>
    </row>
    <row r="150" spans="5:6">
      <c r="E150" s="69"/>
      <c r="F150" s="70"/>
    </row>
    <row r="151" spans="5:6">
      <c r="E151" s="69"/>
      <c r="F151" s="70"/>
    </row>
    <row r="152" spans="5:6">
      <c r="E152" s="69"/>
      <c r="F152" s="70"/>
    </row>
    <row r="153" spans="5:6">
      <c r="E153" s="69"/>
      <c r="F153" s="70"/>
    </row>
    <row r="154" spans="5:6">
      <c r="E154" s="69"/>
      <c r="F154" s="70"/>
    </row>
    <row r="155" spans="5:6">
      <c r="E155" s="69"/>
      <c r="F155" s="70"/>
    </row>
    <row r="156" spans="5:6">
      <c r="E156" s="69"/>
      <c r="F156" s="70"/>
    </row>
    <row r="157" spans="5:6">
      <c r="E157" s="69"/>
      <c r="F157" s="70"/>
    </row>
    <row r="158" spans="5:6">
      <c r="E158" s="69"/>
      <c r="F158" s="70"/>
    </row>
    <row r="159" spans="5:6">
      <c r="E159" s="69"/>
      <c r="F159" s="70"/>
    </row>
    <row r="160" spans="5:6">
      <c r="E160" s="69"/>
      <c r="F160" s="70"/>
    </row>
    <row r="161" spans="5:6">
      <c r="E161" s="69"/>
      <c r="F161" s="70"/>
    </row>
    <row r="162" spans="5:6">
      <c r="E162" s="69"/>
      <c r="F162" s="70"/>
    </row>
    <row r="163" spans="5:6">
      <c r="E163" s="69"/>
      <c r="F163" s="70"/>
    </row>
    <row r="164" spans="5:6">
      <c r="E164" s="69"/>
      <c r="F164" s="70"/>
    </row>
    <row r="165" spans="5:6">
      <c r="E165" s="69"/>
      <c r="F165" s="70"/>
    </row>
    <row r="166" spans="5:6">
      <c r="E166" s="69"/>
      <c r="F166" s="70"/>
    </row>
    <row r="167" spans="5:6">
      <c r="E167" s="69"/>
      <c r="F167" s="70"/>
    </row>
    <row r="168" spans="5:6">
      <c r="E168" s="69"/>
      <c r="F168" s="70"/>
    </row>
    <row r="169" spans="5:6">
      <c r="E169" s="69"/>
      <c r="F169" s="70"/>
    </row>
    <row r="170" spans="5:6">
      <c r="E170" s="69"/>
      <c r="F170" s="70"/>
    </row>
    <row r="171" spans="5:6">
      <c r="E171" s="69"/>
      <c r="F171" s="70"/>
    </row>
    <row r="172" spans="5:6">
      <c r="E172" s="69"/>
      <c r="F172" s="70"/>
    </row>
    <row r="173" spans="5:6">
      <c r="E173" s="69"/>
      <c r="F173" s="70"/>
    </row>
    <row r="174" spans="5:6">
      <c r="E174" s="69"/>
      <c r="F174" s="70"/>
    </row>
    <row r="175" spans="5:6">
      <c r="E175" s="69"/>
      <c r="F175" s="70"/>
    </row>
    <row r="176" spans="5:6">
      <c r="E176" s="69"/>
      <c r="F176" s="70"/>
    </row>
    <row r="177" spans="5:6">
      <c r="E177" s="69"/>
      <c r="F177" s="70"/>
    </row>
    <row r="178" spans="5:6">
      <c r="E178" s="69"/>
      <c r="F178" s="70"/>
    </row>
    <row r="179" spans="5:6">
      <c r="E179" s="69"/>
      <c r="F179" s="70"/>
    </row>
    <row r="180" spans="5:6">
      <c r="E180" s="69"/>
      <c r="F180" s="70"/>
    </row>
    <row r="181" spans="5:6">
      <c r="E181" s="69"/>
      <c r="F181" s="70"/>
    </row>
    <row r="182" spans="5:6">
      <c r="E182" s="69"/>
      <c r="F182" s="70"/>
    </row>
    <row r="183" spans="5:6">
      <c r="E183" s="69"/>
      <c r="F183" s="70"/>
    </row>
    <row r="184" spans="5:6">
      <c r="E184" s="69"/>
      <c r="F184" s="70"/>
    </row>
    <row r="185" spans="5:6">
      <c r="E185" s="69"/>
      <c r="F185" s="70"/>
    </row>
    <row r="186" spans="5:6">
      <c r="E186" s="69"/>
      <c r="F186" s="70"/>
    </row>
    <row r="187" spans="5:6">
      <c r="E187" s="69"/>
      <c r="F187" s="70"/>
    </row>
    <row r="188" spans="5:6">
      <c r="E188" s="69"/>
      <c r="F188" s="70"/>
    </row>
    <row r="189" spans="5:6">
      <c r="E189" s="69"/>
      <c r="F189" s="70"/>
    </row>
    <row r="190" spans="5:6">
      <c r="E190" s="69"/>
      <c r="F190" s="70"/>
    </row>
    <row r="191" spans="5:6">
      <c r="E191" s="69"/>
      <c r="F191" s="70"/>
    </row>
    <row r="192" spans="5:6">
      <c r="E192" s="69"/>
      <c r="F192" s="70"/>
    </row>
    <row r="193" spans="5:6">
      <c r="E193" s="69"/>
      <c r="F193" s="70"/>
    </row>
    <row r="194" spans="5:6">
      <c r="E194" s="69"/>
      <c r="F194" s="70"/>
    </row>
    <row r="195" spans="5:6">
      <c r="E195" s="69"/>
      <c r="F195" s="70"/>
    </row>
    <row r="196" spans="5:6">
      <c r="E196" s="69"/>
      <c r="F196" s="70"/>
    </row>
    <row r="197" spans="5:6">
      <c r="E197" s="69"/>
      <c r="F197" s="70"/>
    </row>
    <row r="198" spans="5:6">
      <c r="E198" s="69"/>
      <c r="F198" s="70"/>
    </row>
    <row r="199" spans="5:6">
      <c r="E199" s="69"/>
      <c r="F199" s="70"/>
    </row>
    <row r="200" spans="5:6">
      <c r="E200" s="69"/>
      <c r="F200" s="70"/>
    </row>
    <row r="201" spans="5:6">
      <c r="E201" s="69"/>
      <c r="F201" s="70"/>
    </row>
    <row r="202" spans="5:6">
      <c r="E202" s="69"/>
      <c r="F202" s="70"/>
    </row>
    <row r="203" spans="5:6">
      <c r="E203" s="69"/>
      <c r="F203" s="70"/>
    </row>
    <row r="204" spans="5:6">
      <c r="E204" s="69"/>
      <c r="F204" s="70"/>
    </row>
    <row r="205" spans="5:6">
      <c r="E205" s="69"/>
      <c r="F205" s="70"/>
    </row>
    <row r="206" spans="5:6">
      <c r="E206" s="69"/>
      <c r="F206" s="70"/>
    </row>
    <row r="207" spans="5:6">
      <c r="E207" s="69"/>
      <c r="F207" s="70"/>
    </row>
    <row r="208" spans="5:6">
      <c r="E208" s="69"/>
      <c r="F208" s="70"/>
    </row>
    <row r="209" spans="5:6">
      <c r="E209" s="69"/>
      <c r="F209" s="70"/>
    </row>
    <row r="210" spans="5:6">
      <c r="E210" s="69"/>
      <c r="F210" s="70"/>
    </row>
    <row r="211" spans="5:6">
      <c r="E211" s="69"/>
      <c r="F211" s="70"/>
    </row>
    <row r="212" spans="5:6">
      <c r="E212" s="69"/>
      <c r="F212" s="70"/>
    </row>
    <row r="213" spans="5:6">
      <c r="E213" s="69"/>
      <c r="F213" s="70"/>
    </row>
    <row r="214" spans="5:6">
      <c r="E214" s="69"/>
      <c r="F214" s="70"/>
    </row>
    <row r="215" spans="5:6">
      <c r="E215" s="69"/>
      <c r="F215" s="70"/>
    </row>
    <row r="216" spans="5:6">
      <c r="E216" s="69"/>
      <c r="F216" s="70"/>
    </row>
    <row r="217" spans="5:6">
      <c r="E217" s="69"/>
      <c r="F217" s="70"/>
    </row>
    <row r="218" spans="5:6">
      <c r="E218" s="69"/>
      <c r="F218" s="70"/>
    </row>
    <row r="219" spans="5:6">
      <c r="E219" s="69"/>
      <c r="F219" s="70"/>
    </row>
    <row r="220" spans="5:6">
      <c r="E220" s="69"/>
      <c r="F220" s="70"/>
    </row>
    <row r="221" spans="5:6">
      <c r="E221" s="69"/>
      <c r="F221" s="70"/>
    </row>
    <row r="222" spans="5:6">
      <c r="E222" s="69"/>
      <c r="F222" s="70"/>
    </row>
  </sheetData>
  <sheetProtection algorithmName="SHA-512" hashValue="zPAghrncfS8KmcoQAHYtHhZS7Em8zIUyIcHfPN89ZjLCmndB8ABtjcqGvsyUwI+gHY7RtSMBpgaq12+xtUKeTg==" saltValue="7VHMsSXtlJ7aOOXSI79MpA==" spinCount="100000" sheet="1" objects="1" scenarios="1"/>
  <mergeCells count="7">
    <mergeCell ref="C20:E21"/>
    <mergeCell ref="C3:D3"/>
    <mergeCell ref="C12:D12"/>
    <mergeCell ref="C13:D13"/>
    <mergeCell ref="C15:D15"/>
    <mergeCell ref="C17:E1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ON LN C 5</vt:lpstr>
      <vt:lpstr>Rel. Canje Clase 2 - Clase 5</vt:lpstr>
      <vt:lpstr>Rel. Canj Clase 3 - Clase 5</vt:lpstr>
      <vt:lpstr>'ON LN C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2025-07-22T12:55:24Z</dcterms:modified>
</cp:coreProperties>
</file>