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s1\Compartida\Finanzas Corporativas\EMPRESAS\G.Mediterranea C.T Roca\GEMSA CTR Clases XXVIII, XXIX, XXX y XXIV adicionales\"/>
    </mc:Choice>
  </mc:AlternateContent>
  <xr:revisionPtr revIDLastSave="0" documentId="13_ncr:1_{B9252AD4-372C-465D-8504-ABB4E7E322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N GMCTR XXVIII" sheetId="11" r:id="rId1"/>
    <sheet name="ON GMCTR XXIX" sheetId="19" r:id="rId2"/>
    <sheet name="ON GMCTR XXX" sheetId="15" r:id="rId3"/>
    <sheet name="Canje ON GMCTR XXX" sheetId="17" r:id="rId4"/>
    <sheet name="ON GMCTR XXIV Adicionales" sheetId="20" r:id="rId5"/>
    <sheet name="Canje ON GMCTR XXIV Ad" sheetId="16" r:id="rId6"/>
  </sheets>
  <definedNames>
    <definedName name="_xlnm.Print_Area" localSheetId="4">'ON GMCTR XXIV Adicionales'!$A$9:$P$25</definedName>
    <definedName name="_xlnm.Print_Area" localSheetId="1">'ON GMCTR XXIX'!$A$4:$P$19</definedName>
    <definedName name="_xlnm.Print_Area" localSheetId="0">'ON GMCTR XXVIII'!$A$4:$P$19</definedName>
    <definedName name="_xlnm.Print_Area" localSheetId="2">'ON GMCTR XXX'!$A$6:$P$28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1" l="1"/>
  <c r="H22" i="20"/>
  <c r="H19" i="19"/>
  <c r="H17" i="11" l="1"/>
  <c r="J20" i="11" l="1"/>
  <c r="H26" i="15" l="1"/>
  <c r="G15" i="15"/>
  <c r="H27" i="20"/>
  <c r="J27" i="20" l="1"/>
  <c r="I22" i="20"/>
  <c r="L21" i="20"/>
  <c r="F21" i="20"/>
  <c r="D21" i="20"/>
  <c r="B21" i="20"/>
  <c r="G21" i="20"/>
  <c r="J28" i="20" l="1"/>
  <c r="D27" i="20"/>
  <c r="F27" i="20" s="1"/>
  <c r="C27" i="20"/>
  <c r="H26" i="20"/>
  <c r="D26" i="20"/>
  <c r="F26" i="20" s="1"/>
  <c r="C26" i="20"/>
  <c r="H25" i="20"/>
  <c r="F25" i="20"/>
  <c r="D25" i="20"/>
  <c r="C25" i="20"/>
  <c r="H24" i="20"/>
  <c r="D24" i="20"/>
  <c r="F24" i="20" s="1"/>
  <c r="C24" i="20"/>
  <c r="H23" i="20"/>
  <c r="D23" i="20"/>
  <c r="F23" i="20" s="1"/>
  <c r="C23" i="20"/>
  <c r="D22" i="20"/>
  <c r="F22" i="20" s="1"/>
  <c r="C22" i="20"/>
  <c r="K21" i="20"/>
  <c r="G22" i="20" s="1"/>
  <c r="C21" i="20"/>
  <c r="O24" i="20" l="1"/>
  <c r="O25" i="20"/>
  <c r="O22" i="20"/>
  <c r="O23" i="20"/>
  <c r="O26" i="20"/>
  <c r="O27" i="20"/>
  <c r="K22" i="20" l="1"/>
  <c r="G23" i="20" s="1"/>
  <c r="L22" i="20"/>
  <c r="I23" i="20" l="1"/>
  <c r="K23" i="20"/>
  <c r="G24" i="20" s="1"/>
  <c r="L23" i="20" l="1"/>
  <c r="K24" i="20"/>
  <c r="G25" i="20" s="1"/>
  <c r="I24" i="20"/>
  <c r="L24" i="20" s="1"/>
  <c r="I25" i="20" l="1"/>
  <c r="L25" i="20" s="1"/>
  <c r="K25" i="20"/>
  <c r="G26" i="20" s="1"/>
  <c r="K26" i="20" l="1"/>
  <c r="G27" i="20" s="1"/>
  <c r="I26" i="20"/>
  <c r="L26" i="20" l="1"/>
  <c r="K27" i="20"/>
  <c r="I27" i="20"/>
  <c r="L27" i="20" s="1"/>
  <c r="L13" i="20" s="1"/>
  <c r="I28" i="20" l="1"/>
  <c r="L28" i="20"/>
  <c r="L14" i="20" l="1"/>
  <c r="N22" i="20"/>
  <c r="N24" i="20"/>
  <c r="N23" i="20"/>
  <c r="N25" i="20"/>
  <c r="N26" i="20"/>
  <c r="N27" i="20"/>
  <c r="N28" i="20" l="1"/>
  <c r="L16" i="20" s="1"/>
  <c r="Q24" i="20" l="1"/>
  <c r="Q27" i="20"/>
  <c r="Q23" i="20"/>
  <c r="Q25" i="20"/>
  <c r="Q22" i="20"/>
  <c r="Q26" i="20"/>
  <c r="L15" i="20" l="1"/>
  <c r="D26" i="15"/>
  <c r="D17" i="15"/>
  <c r="D16" i="15"/>
  <c r="D15" i="15"/>
  <c r="D25" i="15"/>
  <c r="D24" i="15"/>
  <c r="D21" i="15"/>
  <c r="D20" i="15"/>
  <c r="H17" i="19"/>
  <c r="H18" i="19"/>
  <c r="H16" i="19"/>
  <c r="H18" i="11"/>
  <c r="D19" i="19"/>
  <c r="D18" i="19"/>
  <c r="F18" i="19" s="1"/>
  <c r="O18" i="19" s="1"/>
  <c r="D17" i="19"/>
  <c r="D16" i="19"/>
  <c r="F16" i="19" s="1"/>
  <c r="J19" i="19"/>
  <c r="J20" i="19" s="1"/>
  <c r="C19" i="19"/>
  <c r="C18" i="19"/>
  <c r="C17" i="19"/>
  <c r="C16" i="19"/>
  <c r="G15" i="19"/>
  <c r="L15" i="19" s="1"/>
  <c r="F15" i="19"/>
  <c r="D15" i="19"/>
  <c r="C15" i="19"/>
  <c r="B15" i="19"/>
  <c r="O16" i="19" l="1"/>
  <c r="K15" i="19"/>
  <c r="G16" i="19" s="1"/>
  <c r="I16" i="19" s="1"/>
  <c r="K16" i="19"/>
  <c r="G17" i="19" s="1"/>
  <c r="F17" i="19"/>
  <c r="O17" i="19" s="1"/>
  <c r="F19" i="19"/>
  <c r="O19" i="19" s="1"/>
  <c r="K17" i="19" l="1"/>
  <c r="G18" i="19" s="1"/>
  <c r="I17" i="19"/>
  <c r="L17" i="19" s="1"/>
  <c r="L16" i="19"/>
  <c r="I18" i="19" l="1"/>
  <c r="L18" i="19" s="1"/>
  <c r="K18" i="19"/>
  <c r="G19" i="19" s="1"/>
  <c r="I19" i="19" s="1"/>
  <c r="K19" i="19" l="1"/>
  <c r="L19" i="19"/>
  <c r="L9" i="19" s="1"/>
  <c r="L10" i="19" s="1"/>
  <c r="N16" i="19" l="1"/>
  <c r="N17" i="19"/>
  <c r="N19" i="19"/>
  <c r="L20" i="19"/>
  <c r="I20" i="19"/>
  <c r="N18" i="19"/>
  <c r="N20" i="19" l="1"/>
  <c r="L12" i="19" s="1"/>
  <c r="Q16" i="19" l="1"/>
  <c r="Q19" i="19"/>
  <c r="Q17" i="19"/>
  <c r="Q18" i="19"/>
  <c r="L11" i="19" l="1"/>
  <c r="H19" i="11"/>
  <c r="D20" i="11"/>
  <c r="D19" i="11"/>
  <c r="D18" i="11"/>
  <c r="D17" i="11"/>
  <c r="E13" i="17"/>
  <c r="E27" i="16"/>
  <c r="E13" i="16"/>
  <c r="F24" i="15" l="1"/>
  <c r="D22" i="15"/>
  <c r="F22" i="15" s="1"/>
  <c r="O22" i="15" s="1"/>
  <c r="F21" i="15"/>
  <c r="F20" i="15"/>
  <c r="O20" i="15" s="1"/>
  <c r="D19" i="15"/>
  <c r="D18" i="15"/>
  <c r="F18" i="15" s="1"/>
  <c r="O18" i="15" s="1"/>
  <c r="H16" i="15"/>
  <c r="H17" i="15"/>
  <c r="H18" i="15"/>
  <c r="H19" i="15"/>
  <c r="H20" i="15"/>
  <c r="H21" i="15"/>
  <c r="H22" i="15"/>
  <c r="H23" i="15"/>
  <c r="H24" i="15"/>
  <c r="H25" i="15"/>
  <c r="J29" i="15"/>
  <c r="F26" i="15"/>
  <c r="C26" i="15"/>
  <c r="F25" i="15"/>
  <c r="C25" i="15"/>
  <c r="C24" i="15"/>
  <c r="D23" i="15"/>
  <c r="F23" i="15" s="1"/>
  <c r="O23" i="15" s="1"/>
  <c r="C23" i="15"/>
  <c r="C22" i="15"/>
  <c r="C21" i="15"/>
  <c r="C20" i="15"/>
  <c r="F19" i="15"/>
  <c r="C19" i="15"/>
  <c r="C18" i="15"/>
  <c r="F17" i="15"/>
  <c r="C17" i="15"/>
  <c r="F16" i="15"/>
  <c r="O16" i="15" s="1"/>
  <c r="C16" i="15"/>
  <c r="F15" i="15"/>
  <c r="C15" i="15"/>
  <c r="G14" i="15"/>
  <c r="L14" i="15" s="1"/>
  <c r="F14" i="15"/>
  <c r="O17" i="15" s="1"/>
  <c r="D14" i="15"/>
  <c r="B14" i="15" s="1"/>
  <c r="H15" i="15" s="1"/>
  <c r="C14" i="15"/>
  <c r="K14" i="15" l="1"/>
  <c r="I15" i="15" s="1"/>
  <c r="O19" i="15"/>
  <c r="O25" i="15"/>
  <c r="O24" i="15"/>
  <c r="O15" i="15"/>
  <c r="O21" i="15"/>
  <c r="O26" i="15"/>
  <c r="K15" i="15" l="1"/>
  <c r="G16" i="15" s="1"/>
  <c r="L15" i="15"/>
  <c r="K16" i="15" l="1"/>
  <c r="G17" i="15" s="1"/>
  <c r="I16" i="15"/>
  <c r="L16" i="15" s="1"/>
  <c r="K17" i="15" l="1"/>
  <c r="G18" i="15" s="1"/>
  <c r="I17" i="15"/>
  <c r="L17" i="15" s="1"/>
  <c r="I18" i="15" l="1"/>
  <c r="L18" i="15" s="1"/>
  <c r="K18" i="15"/>
  <c r="G19" i="15" s="1"/>
  <c r="I19" i="15" l="1"/>
  <c r="L19" i="15" s="1"/>
  <c r="K19" i="15"/>
  <c r="G20" i="15" s="1"/>
  <c r="I20" i="15" l="1"/>
  <c r="L20" i="15" s="1"/>
  <c r="K20" i="15"/>
  <c r="G21" i="15" s="1"/>
  <c r="I21" i="15" l="1"/>
  <c r="L21" i="15" s="1"/>
  <c r="K21" i="15"/>
  <c r="G22" i="15" s="1"/>
  <c r="I22" i="15" l="1"/>
  <c r="K22" i="15"/>
  <c r="G23" i="15" s="1"/>
  <c r="L22" i="15"/>
  <c r="I23" i="15" l="1"/>
  <c r="K23" i="15"/>
  <c r="G24" i="15" s="1"/>
  <c r="L23" i="15"/>
  <c r="I24" i="15" l="1"/>
  <c r="K24" i="15"/>
  <c r="G25" i="15" s="1"/>
  <c r="I25" i="15" l="1"/>
  <c r="K25" i="15"/>
  <c r="G26" i="15" s="1"/>
  <c r="L25" i="15"/>
  <c r="L24" i="15"/>
  <c r="I26" i="15" l="1"/>
  <c r="L26" i="15" s="1"/>
  <c r="L8" i="15" s="1"/>
  <c r="K26" i="15"/>
  <c r="I29" i="15"/>
  <c r="N26" i="15" l="1"/>
  <c r="L29" i="15"/>
  <c r="L9" i="15" l="1"/>
  <c r="N15" i="15"/>
  <c r="N16" i="15"/>
  <c r="N17" i="15"/>
  <c r="N18" i="15"/>
  <c r="N19" i="15"/>
  <c r="N20" i="15"/>
  <c r="N21" i="15"/>
  <c r="N22" i="15"/>
  <c r="N23" i="15"/>
  <c r="N25" i="15"/>
  <c r="N24" i="15"/>
  <c r="F20" i="11"/>
  <c r="F18" i="11"/>
  <c r="F19" i="11"/>
  <c r="F17" i="11"/>
  <c r="O17" i="11" s="1"/>
  <c r="J22" i="11"/>
  <c r="C20" i="11"/>
  <c r="C19" i="11"/>
  <c r="C18" i="11"/>
  <c r="C17" i="11"/>
  <c r="G16" i="11"/>
  <c r="K16" i="11" s="1"/>
  <c r="G17" i="11" s="1"/>
  <c r="F16" i="11"/>
  <c r="D16" i="11"/>
  <c r="C16" i="11"/>
  <c r="B16" i="11"/>
  <c r="N29" i="15" l="1"/>
  <c r="Q26" i="15" s="1"/>
  <c r="O19" i="11"/>
  <c r="O20" i="11"/>
  <c r="L16" i="11"/>
  <c r="O18" i="11"/>
  <c r="K17" i="11"/>
  <c r="G18" i="11" s="1"/>
  <c r="I17" i="11"/>
  <c r="L17" i="11" s="1"/>
  <c r="Q25" i="15" l="1"/>
  <c r="Q15" i="15"/>
  <c r="Q17" i="15"/>
  <c r="Q20" i="15"/>
  <c r="Q21" i="15"/>
  <c r="Q16" i="15"/>
  <c r="Q19" i="15"/>
  <c r="Q23" i="15"/>
  <c r="Q18" i="15"/>
  <c r="Q22" i="15"/>
  <c r="Q24" i="15"/>
  <c r="K18" i="11"/>
  <c r="G19" i="11" s="1"/>
  <c r="I18" i="11"/>
  <c r="L18" i="11" s="1"/>
  <c r="L10" i="15" l="1"/>
  <c r="L11" i="15"/>
  <c r="K19" i="11"/>
  <c r="G20" i="11" s="1"/>
  <c r="I19" i="11"/>
  <c r="L19" i="11" s="1"/>
  <c r="K20" i="11" l="1"/>
  <c r="I20" i="11"/>
  <c r="L20" i="11" s="1"/>
  <c r="L8" i="11" s="1"/>
  <c r="L9" i="11" s="1"/>
  <c r="L22" i="11" l="1"/>
  <c r="I22" i="11"/>
  <c r="N18" i="11" l="1"/>
  <c r="N17" i="11"/>
  <c r="N19" i="11"/>
  <c r="N20" i="11"/>
  <c r="N22" i="11" l="1"/>
  <c r="Q17" i="11" s="1"/>
  <c r="Q19" i="11" l="1"/>
  <c r="Q18" i="11"/>
  <c r="Q20" i="11"/>
  <c r="L10" i="11" l="1"/>
  <c r="L11" i="11" s="1"/>
</calcChain>
</file>

<file path=xl/sharedStrings.xml><?xml version="1.0" encoding="utf-8"?>
<sst xmlns="http://schemas.openxmlformats.org/spreadsheetml/2006/main" count="120" uniqueCount="65">
  <si>
    <t>TIR</t>
  </si>
  <si>
    <t>VA Flujo</t>
  </si>
  <si>
    <t>Duration (meses)</t>
  </si>
  <si>
    <t>Fecha de Pago</t>
  </si>
  <si>
    <t>Días Intereses</t>
  </si>
  <si>
    <t>Días Flujo</t>
  </si>
  <si>
    <t>Fecha de Emisión y Liquidación</t>
  </si>
  <si>
    <t>Tasa de cupon</t>
  </si>
  <si>
    <t>Duration</t>
  </si>
  <si>
    <t>Totales</t>
  </si>
  <si>
    <t>VN (USD)</t>
  </si>
  <si>
    <t>TNA (90 d)</t>
  </si>
  <si>
    <t>Tasa Fija a Licitar</t>
  </si>
  <si>
    <t>Capital (USD)</t>
  </si>
  <si>
    <t>Intereses (USD)</t>
  </si>
  <si>
    <t>Amortización (USD)</t>
  </si>
  <si>
    <t>Capital Residual (USD)</t>
  </si>
  <si>
    <t>Flujo (USD)</t>
  </si>
  <si>
    <t>TNA (180 d)</t>
  </si>
  <si>
    <t xml:space="preserve"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
</t>
  </si>
  <si>
    <t>Duration (años)</t>
  </si>
  <si>
    <t>VN (UVA)</t>
  </si>
  <si>
    <t>Capital (UVA)</t>
  </si>
  <si>
    <t>Intereses (UVA)</t>
  </si>
  <si>
    <t>Amortización (UVA)</t>
  </si>
  <si>
    <t>Capital Residual (UVA)</t>
  </si>
  <si>
    <t>Flujo (UVA)</t>
  </si>
  <si>
    <t>Tipo de cambio incial</t>
  </si>
  <si>
    <t>Relación de Canje</t>
  </si>
  <si>
    <t>En caso de que el valor a asignar por la Relación de Canje tuviera decimales los mismos serán redondeados hacia la unidad inmediatamente anterior.</t>
  </si>
  <si>
    <t>VN a Entregar de ON Clase XI MRCBO (ON Elegible) (USD)</t>
  </si>
  <si>
    <t>VN a Entregar de ON Clase XII MRCDO (ON Elegible) (UVA)</t>
  </si>
  <si>
    <t>INGRESAR VN A ENTREGAR DE MRCBO</t>
  </si>
  <si>
    <t>INGRESAR VN A ENTREGAR DE MRCDO</t>
  </si>
  <si>
    <t>ON Generación Mediterránea S.A. - Central Térmica Roca S.A. Clase XXVIII</t>
  </si>
  <si>
    <t xml:space="preserve">Dólar MEP - 24 meses </t>
  </si>
  <si>
    <t>Pesos Badlar - 12 meses</t>
  </si>
  <si>
    <t>VN (AR$)</t>
  </si>
  <si>
    <t>Badlar Proyectada</t>
  </si>
  <si>
    <t>Margen a Licitar</t>
  </si>
  <si>
    <t>Precio</t>
  </si>
  <si>
    <t>Capital (AR$)</t>
  </si>
  <si>
    <t>Intereses (AR$)</t>
  </si>
  <si>
    <t>Amortización (AR$)</t>
  </si>
  <si>
    <t>Capital Residual (AR$)</t>
  </si>
  <si>
    <t>Flujo (AR$)</t>
  </si>
  <si>
    <t xml:space="preserve"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Prospecto que ha tenido a su disposición.
</t>
  </si>
  <si>
    <t>ON Generación Mediterránea S.A. - Central Térmica Roca S.A. Clase XXIX</t>
  </si>
  <si>
    <t>ON Generación Mediterránea S.A. - Central Térmica Roca S.A. Clase XXX</t>
  </si>
  <si>
    <t>UVA - 36 meses</t>
  </si>
  <si>
    <t>Dólar Linked - 24 meses</t>
  </si>
  <si>
    <t>Fecha de Emisión Original</t>
  </si>
  <si>
    <t>Fecha de Reapertura</t>
  </si>
  <si>
    <t>Cupón Tasa Fija</t>
  </si>
  <si>
    <t>Precio a licitar</t>
  </si>
  <si>
    <t>ON Generación Mediterránea S.A. - Central Térmica Roca S.A. Clase XXIV Adicionales</t>
  </si>
  <si>
    <t>Cálculo del VN a Suscribir de ON Clase XXX integrando con MRCDO (ON Elegible)</t>
  </si>
  <si>
    <t>VN a Suscribir ON Clase XXX (UVA)</t>
  </si>
  <si>
    <t>La relación de canje a efectos de la integración en especie de las ON Clase XII será de UVA 0,8250 de VN de las ON Clase XXX por cada 1 UVA de VN de las ON Clase XII integradas en especie. Los servicios de intereses devengados y no pagados de las ON Elegibles ofrecidas en canje, no serán pagados por las Co-Emisoras directamente, sino que dichos intereses fueron incluidos en la Relación de Canje.</t>
  </si>
  <si>
    <t>La relación de canje a efectos de la integración en especie de las ON Clase XI será de USD 0,7877 de VN de las ON Clase XXIV por cada USD 1 de VN de las ON Clase XI integradas en especie. Los servicios de intereses devengados y no pagados de las ON Elegibles ofrecidas en canje, no serán pagados por las Co-Emisoras directamente, sino que dichos intereses fueron incluidos en la Relación de Canje.</t>
  </si>
  <si>
    <t>La relación de canje a efectos de la integración en especie de las ON Clase XII será de USD 0,7870 de VN de las ON Clase XXIV por cada 1 UVA de VN de las ON Clase XII integradas en especie. Los servicios de intereses devengados y no pagados de las ON Elegibles ofrecidas en canje, no serán pagados por las Co-Emisoras directamente, sino que dichos intereses fueron incluidos en la Relación de Canje.</t>
  </si>
  <si>
    <t>Fecha de ultimo pago</t>
  </si>
  <si>
    <t>Cálculo del VN a Suscribir de ON Clase XXIV Adicionales integrando con MRCDO (ON Elegible)</t>
  </si>
  <si>
    <t>VN a Suscribir ON Clase XXIV Adicionales (USD)</t>
  </si>
  <si>
    <t>Cálculo del VN a Suscribir de ON Clase XXIV Adicionales integrando con MRCBO (ON Elegible)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</si>
</sst>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_ &quot;$&quot;\ * #,##0_ ;_ &quot;$&quot;\ * \-#,##0_ ;_ &quot;$&quot;\ * &quot;-&quot;_ ;_ @_ "/>
    <numFmt numFmtId="173" formatCode="0.0000%"/>
    <numFmt numFmtId="174" formatCode="[$USD]\ #,##0"/>
    <numFmt numFmtId="175" formatCode="_ * #,##0.0000_ ;_ * \-#,##0.0000_ ;_ * &quot;-&quot;??_ ;_ @_ "/>
    <numFmt numFmtId="176" formatCode="0.0%"/>
    <numFmt numFmtId="177" formatCode="#,##0_ ;\-#,##0\ "/>
  </numFmts>
  <fonts count="24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b/>
      <i/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2"/>
      <color theme="0"/>
      <name val="Calibri"/>
      <family val="2"/>
      <scheme val="minor"/>
    </font>
    <font>
      <i/>
      <sz val="9"/>
      <color theme="1"/>
      <name val="Arial"/>
      <family val="2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theme="0"/>
      </top>
      <bottom/>
      <diagonal/>
    </border>
    <border>
      <left/>
      <right/>
      <top/>
      <bottom style="hair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 tint="-4.9989318521683403E-2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>
      <alignment vertical="top"/>
    </xf>
  </cellStyleXfs>
  <cellXfs count="149">
    <xf numFmtId="0" fontId="0" fillId="0" borderId="0" xfId="0"/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166" fontId="5" fillId="0" borderId="0" xfId="0" applyNumberFormat="1" applyFont="1" applyProtection="1">
      <protection hidden="1"/>
    </xf>
    <xf numFmtId="0" fontId="4" fillId="5" borderId="0" xfId="0" applyFont="1" applyFill="1" applyProtection="1">
      <protection hidden="1"/>
    </xf>
    <xf numFmtId="0" fontId="4" fillId="0" borderId="0" xfId="0" applyFont="1"/>
    <xf numFmtId="0" fontId="6" fillId="0" borderId="0" xfId="0" applyFont="1" applyProtection="1">
      <protection hidden="1"/>
    </xf>
    <xf numFmtId="166" fontId="7" fillId="4" borderId="2" xfId="0" applyNumberFormat="1" applyFont="1" applyFill="1" applyBorder="1" applyAlignment="1" applyProtection="1">
      <alignment horizontal="left"/>
      <protection hidden="1"/>
    </xf>
    <xf numFmtId="170" fontId="8" fillId="3" borderId="2" xfId="2" applyNumberFormat="1" applyFont="1" applyFill="1" applyBorder="1" applyProtection="1">
      <protection locked="0" hidden="1"/>
    </xf>
    <xf numFmtId="10" fontId="8" fillId="2" borderId="2" xfId="1" applyNumberFormat="1" applyFont="1" applyFill="1" applyBorder="1" applyProtection="1">
      <protection hidden="1"/>
    </xf>
    <xf numFmtId="10" fontId="10" fillId="5" borderId="0" xfId="1" applyNumberFormat="1" applyFont="1" applyFill="1" applyBorder="1" applyProtection="1">
      <protection hidden="1"/>
    </xf>
    <xf numFmtId="165" fontId="10" fillId="5" borderId="0" xfId="2" applyFont="1" applyFill="1" applyBorder="1" applyProtection="1">
      <protection hidden="1"/>
    </xf>
    <xf numFmtId="165" fontId="8" fillId="2" borderId="2" xfId="2" applyFont="1" applyFill="1" applyBorder="1" applyProtection="1">
      <protection hidden="1"/>
    </xf>
    <xf numFmtId="10" fontId="5" fillId="0" borderId="0" xfId="0" applyNumberFormat="1" applyFont="1" applyProtection="1">
      <protection hidden="1"/>
    </xf>
    <xf numFmtId="0" fontId="11" fillId="5" borderId="0" xfId="0" applyFont="1" applyFill="1" applyAlignment="1" applyProtection="1">
      <alignment horizontal="center"/>
      <protection hidden="1"/>
    </xf>
    <xf numFmtId="0" fontId="12" fillId="0" borderId="0" xfId="0" applyFont="1"/>
    <xf numFmtId="0" fontId="5" fillId="5" borderId="0" xfId="0" applyFont="1" applyFill="1" applyProtection="1">
      <protection hidden="1"/>
    </xf>
    <xf numFmtId="166" fontId="7" fillId="5" borderId="0" xfId="0" applyNumberFormat="1" applyFont="1" applyFill="1" applyAlignment="1" applyProtection="1">
      <alignment horizontal="left"/>
      <protection hidden="1"/>
    </xf>
    <xf numFmtId="9" fontId="8" fillId="5" borderId="0" xfId="1" applyFont="1" applyFill="1" applyBorder="1" applyProtection="1">
      <protection hidden="1"/>
    </xf>
    <xf numFmtId="10" fontId="5" fillId="5" borderId="0" xfId="0" applyNumberFormat="1" applyFont="1" applyFill="1" applyProtection="1">
      <protection hidden="1"/>
    </xf>
    <xf numFmtId="0" fontId="6" fillId="5" borderId="0" xfId="0" applyFont="1" applyFill="1" applyAlignment="1" applyProtection="1">
      <alignment horizontal="center"/>
      <protection hidden="1"/>
    </xf>
    <xf numFmtId="0" fontId="12" fillId="5" borderId="0" xfId="0" applyFont="1" applyFill="1"/>
    <xf numFmtId="0" fontId="4" fillId="5" borderId="0" xfId="0" applyFont="1" applyFill="1"/>
    <xf numFmtId="0" fontId="12" fillId="5" borderId="0" xfId="0" applyFont="1" applyFill="1" applyProtection="1"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166" fontId="13" fillId="0" borderId="1" xfId="0" applyNumberFormat="1" applyFont="1" applyBorder="1" applyAlignment="1" applyProtection="1">
      <alignment horizontal="center" vertical="center" wrapText="1"/>
      <protection hidden="1"/>
    </xf>
    <xf numFmtId="166" fontId="6" fillId="0" borderId="0" xfId="0" applyNumberFormat="1" applyFont="1" applyAlignment="1" applyProtection="1">
      <alignment horizontal="center" vertical="center" wrapText="1"/>
      <protection hidden="1"/>
    </xf>
    <xf numFmtId="0" fontId="9" fillId="6" borderId="7" xfId="4" applyFont="1" applyFill="1" applyBorder="1" applyAlignment="1" applyProtection="1">
      <alignment horizontal="center" vertical="center" wrapText="1"/>
      <protection hidden="1"/>
    </xf>
    <xf numFmtId="0" fontId="13" fillId="5" borderId="0" xfId="0" applyFont="1" applyFill="1" applyAlignment="1" applyProtection="1">
      <alignment horizontal="center" vertical="center" wrapText="1"/>
      <protection hidden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7" fontId="12" fillId="0" borderId="0" xfId="0" applyNumberFormat="1" applyFont="1" applyProtection="1">
      <protection hidden="1"/>
    </xf>
    <xf numFmtId="10" fontId="4" fillId="0" borderId="0" xfId="0" applyNumberFormat="1" applyFont="1" applyProtection="1">
      <protection hidden="1"/>
    </xf>
    <xf numFmtId="167" fontId="5" fillId="0" borderId="0" xfId="0" applyNumberFormat="1" applyFont="1" applyProtection="1">
      <protection hidden="1"/>
    </xf>
    <xf numFmtId="167" fontId="5" fillId="2" borderId="4" xfId="0" applyNumberFormat="1" applyFont="1" applyFill="1" applyBorder="1" applyProtection="1">
      <protection hidden="1"/>
    </xf>
    <xf numFmtId="169" fontId="12" fillId="5" borderId="0" xfId="3" applyNumberFormat="1" applyFont="1" applyFill="1" applyBorder="1" applyAlignment="1" applyProtection="1">
      <alignment horizontal="right" indent="1"/>
      <protection hidden="1"/>
    </xf>
    <xf numFmtId="2" fontId="12" fillId="0" borderId="0" xfId="0" applyNumberFormat="1" applyFont="1" applyAlignment="1">
      <alignment horizontal="right" indent="1"/>
    </xf>
    <xf numFmtId="167" fontId="12" fillId="5" borderId="0" xfId="0" applyNumberFormat="1" applyFont="1" applyFill="1" applyProtection="1">
      <protection hidden="1"/>
    </xf>
    <xf numFmtId="167" fontId="5" fillId="2" borderId="8" xfId="0" applyNumberFormat="1" applyFont="1" applyFill="1" applyBorder="1" applyProtection="1">
      <protection hidden="1"/>
    </xf>
    <xf numFmtId="170" fontId="12" fillId="0" borderId="0" xfId="2" applyNumberFormat="1" applyFont="1" applyAlignment="1" applyProtection="1"/>
    <xf numFmtId="1" fontId="12" fillId="0" borderId="0" xfId="0" applyNumberFormat="1" applyFont="1" applyAlignment="1">
      <alignment horizontal="right" indent="1"/>
    </xf>
    <xf numFmtId="168" fontId="4" fillId="0" borderId="0" xfId="0" applyNumberFormat="1" applyFont="1"/>
    <xf numFmtId="167" fontId="4" fillId="0" borderId="0" xfId="0" applyNumberFormat="1" applyFont="1" applyProtection="1">
      <protection hidden="1"/>
    </xf>
    <xf numFmtId="170" fontId="4" fillId="0" borderId="15" xfId="0" applyNumberFormat="1" applyFont="1" applyBorder="1"/>
    <xf numFmtId="0" fontId="5" fillId="0" borderId="0" xfId="0" applyFont="1"/>
    <xf numFmtId="166" fontId="5" fillId="0" borderId="0" xfId="0" applyNumberFormat="1" applyFont="1"/>
    <xf numFmtId="14" fontId="8" fillId="2" borderId="2" xfId="5" applyNumberFormat="1" applyFont="1" applyFill="1" applyBorder="1" applyProtection="1">
      <protection hidden="1"/>
    </xf>
    <xf numFmtId="171" fontId="5" fillId="2" borderId="0" xfId="0" applyNumberFormat="1" applyFont="1" applyFill="1" applyProtection="1">
      <protection hidden="1"/>
    </xf>
    <xf numFmtId="171" fontId="5" fillId="2" borderId="5" xfId="0" applyNumberFormat="1" applyFont="1" applyFill="1" applyBorder="1" applyAlignment="1" applyProtection="1">
      <alignment horizontal="right" indent="1"/>
      <protection hidden="1"/>
    </xf>
    <xf numFmtId="171" fontId="5" fillId="2" borderId="9" xfId="0" applyNumberFormat="1" applyFont="1" applyFill="1" applyBorder="1" applyProtection="1">
      <protection hidden="1"/>
    </xf>
    <xf numFmtId="171" fontId="9" fillId="6" borderId="6" xfId="4" applyNumberFormat="1" applyFont="1" applyFill="1" applyBorder="1" applyAlignment="1" applyProtection="1">
      <alignment horizontal="center" vertical="center" wrapText="1"/>
      <protection hidden="1"/>
    </xf>
    <xf numFmtId="171" fontId="9" fillId="6" borderId="7" xfId="4" applyNumberFormat="1" applyFont="1" applyFill="1" applyBorder="1" applyAlignment="1" applyProtection="1">
      <alignment horizontal="center" vertical="center" wrapText="1"/>
      <protection hidden="1"/>
    </xf>
    <xf numFmtId="170" fontId="5" fillId="2" borderId="0" xfId="2" applyNumberFormat="1" applyFont="1" applyFill="1" applyBorder="1" applyAlignment="1" applyProtection="1">
      <alignment horizontal="right" indent="1"/>
      <protection hidden="1"/>
    </xf>
    <xf numFmtId="0" fontId="9" fillId="6" borderId="6" xfId="4" applyFont="1" applyFill="1" applyBorder="1" applyAlignment="1" applyProtection="1">
      <alignment horizontal="center" vertical="center" wrapText="1"/>
      <protection hidden="1"/>
    </xf>
    <xf numFmtId="172" fontId="5" fillId="2" borderId="0" xfId="0" applyNumberFormat="1" applyFont="1" applyFill="1" applyProtection="1">
      <protection hidden="1"/>
    </xf>
    <xf numFmtId="172" fontId="9" fillId="6" borderId="6" xfId="4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5" applyFont="1" applyProtection="1">
      <protection hidden="1"/>
    </xf>
    <xf numFmtId="0" fontId="5" fillId="0" borderId="0" xfId="5" applyFont="1" applyProtection="1">
      <protection hidden="1"/>
    </xf>
    <xf numFmtId="166" fontId="5" fillId="0" borderId="0" xfId="5" applyNumberFormat="1" applyFont="1" applyProtection="1">
      <protection hidden="1"/>
    </xf>
    <xf numFmtId="0" fontId="4" fillId="5" borderId="0" xfId="5" applyFont="1" applyFill="1" applyProtection="1">
      <protection hidden="1"/>
    </xf>
    <xf numFmtId="0" fontId="4" fillId="0" borderId="0" xfId="5" applyFont="1"/>
    <xf numFmtId="0" fontId="6" fillId="0" borderId="0" xfId="5" applyFont="1" applyProtection="1">
      <protection hidden="1"/>
    </xf>
    <xf numFmtId="166" fontId="7" fillId="4" borderId="2" xfId="5" applyNumberFormat="1" applyFont="1" applyFill="1" applyBorder="1" applyAlignment="1" applyProtection="1">
      <alignment horizontal="left"/>
      <protection hidden="1"/>
    </xf>
    <xf numFmtId="170" fontId="8" fillId="3" borderId="2" xfId="6" applyNumberFormat="1" applyFont="1" applyFill="1" applyBorder="1" applyProtection="1">
      <protection locked="0" hidden="1"/>
    </xf>
    <xf numFmtId="165" fontId="10" fillId="5" borderId="0" xfId="6" applyFont="1" applyFill="1" applyBorder="1" applyProtection="1">
      <protection hidden="1"/>
    </xf>
    <xf numFmtId="165" fontId="8" fillId="2" borderId="2" xfId="6" applyFont="1" applyFill="1" applyBorder="1" applyProtection="1">
      <protection hidden="1"/>
    </xf>
    <xf numFmtId="10" fontId="5" fillId="0" borderId="0" xfId="5" applyNumberFormat="1" applyFont="1" applyProtection="1">
      <protection hidden="1"/>
    </xf>
    <xf numFmtId="0" fontId="11" fillId="5" borderId="0" xfId="5" applyFont="1" applyFill="1" applyAlignment="1" applyProtection="1">
      <alignment horizontal="center"/>
      <protection hidden="1"/>
    </xf>
    <xf numFmtId="0" fontId="12" fillId="0" borderId="0" xfId="5" applyFont="1"/>
    <xf numFmtId="0" fontId="12" fillId="5" borderId="0" xfId="5" applyFont="1" applyFill="1" applyProtection="1">
      <protection hidden="1"/>
    </xf>
    <xf numFmtId="0" fontId="4" fillId="0" borderId="0" xfId="5" applyFont="1" applyAlignment="1" applyProtection="1">
      <alignment horizontal="center" vertical="center" wrapText="1"/>
      <protection hidden="1"/>
    </xf>
    <xf numFmtId="166" fontId="6" fillId="0" borderId="0" xfId="5" applyNumberFormat="1" applyFont="1" applyAlignment="1" applyProtection="1">
      <alignment horizontal="center" vertical="center" wrapText="1"/>
      <protection hidden="1"/>
    </xf>
    <xf numFmtId="0" fontId="13" fillId="5" borderId="0" xfId="5" applyFont="1" applyFill="1" applyAlignment="1" applyProtection="1">
      <alignment horizontal="center" vertical="center" wrapText="1"/>
      <protection hidden="1"/>
    </xf>
    <xf numFmtId="0" fontId="13" fillId="0" borderId="1" xfId="5" applyFont="1" applyBorder="1" applyAlignment="1">
      <alignment horizontal="center" vertical="center" wrapText="1"/>
    </xf>
    <xf numFmtId="0" fontId="4" fillId="0" borderId="0" xfId="5" applyFont="1" applyAlignment="1">
      <alignment horizontal="center" vertical="center" wrapText="1"/>
    </xf>
    <xf numFmtId="167" fontId="12" fillId="0" borderId="0" xfId="5" applyNumberFormat="1" applyFont="1" applyProtection="1">
      <protection hidden="1"/>
    </xf>
    <xf numFmtId="10" fontId="4" fillId="0" borderId="0" xfId="5" applyNumberFormat="1" applyFont="1" applyProtection="1">
      <protection hidden="1"/>
    </xf>
    <xf numFmtId="167" fontId="5" fillId="0" borderId="0" xfId="5" applyNumberFormat="1" applyFont="1" applyProtection="1">
      <protection hidden="1"/>
    </xf>
    <xf numFmtId="167" fontId="5" fillId="2" borderId="4" xfId="5" applyNumberFormat="1" applyFont="1" applyFill="1" applyBorder="1" applyProtection="1">
      <protection hidden="1"/>
    </xf>
    <xf numFmtId="171" fontId="5" fillId="2" borderId="0" xfId="5" applyNumberFormat="1" applyFont="1" applyFill="1" applyProtection="1">
      <protection hidden="1"/>
    </xf>
    <xf numFmtId="171" fontId="5" fillId="2" borderId="5" xfId="5" applyNumberFormat="1" applyFont="1" applyFill="1" applyBorder="1" applyAlignment="1" applyProtection="1">
      <alignment horizontal="right" indent="1"/>
      <protection hidden="1"/>
    </xf>
    <xf numFmtId="171" fontId="5" fillId="2" borderId="9" xfId="5" applyNumberFormat="1" applyFont="1" applyFill="1" applyBorder="1" applyProtection="1">
      <protection hidden="1"/>
    </xf>
    <xf numFmtId="169" fontId="12" fillId="5" borderId="0" xfId="7" applyNumberFormat="1" applyFont="1" applyFill="1" applyBorder="1" applyAlignment="1" applyProtection="1">
      <alignment horizontal="right" indent="1"/>
      <protection hidden="1"/>
    </xf>
    <xf numFmtId="2" fontId="12" fillId="0" borderId="0" xfId="5" applyNumberFormat="1" applyFont="1" applyAlignment="1">
      <alignment horizontal="right" indent="1"/>
    </xf>
    <xf numFmtId="167" fontId="5" fillId="2" borderId="8" xfId="5" applyNumberFormat="1" applyFont="1" applyFill="1" applyBorder="1" applyProtection="1">
      <protection hidden="1"/>
    </xf>
    <xf numFmtId="170" fontId="5" fillId="2" borderId="0" xfId="6" applyNumberFormat="1" applyFont="1" applyFill="1" applyBorder="1" applyAlignment="1" applyProtection="1">
      <alignment horizontal="right" indent="1"/>
      <protection hidden="1"/>
    </xf>
    <xf numFmtId="170" fontId="12" fillId="0" borderId="0" xfId="6" applyNumberFormat="1" applyFont="1" applyAlignment="1" applyProtection="1"/>
    <xf numFmtId="1" fontId="12" fillId="0" borderId="0" xfId="5" applyNumberFormat="1" applyFont="1" applyAlignment="1">
      <alignment horizontal="right" indent="1"/>
    </xf>
    <xf numFmtId="168" fontId="4" fillId="0" borderId="0" xfId="5" applyNumberFormat="1" applyFont="1"/>
    <xf numFmtId="167" fontId="4" fillId="0" borderId="0" xfId="5" applyNumberFormat="1" applyFont="1" applyProtection="1">
      <protection hidden="1"/>
    </xf>
    <xf numFmtId="170" fontId="4" fillId="0" borderId="15" xfId="5" applyNumberFormat="1" applyFont="1" applyBorder="1"/>
    <xf numFmtId="0" fontId="5" fillId="0" borderId="0" xfId="5" applyFont="1"/>
    <xf numFmtId="166" fontId="5" fillId="0" borderId="0" xfId="5" applyNumberFormat="1" applyFont="1"/>
    <xf numFmtId="0" fontId="4" fillId="5" borderId="0" xfId="5" applyFont="1" applyFill="1"/>
    <xf numFmtId="10" fontId="8" fillId="3" borderId="2" xfId="1" applyNumberFormat="1" applyFont="1" applyFill="1" applyBorder="1" applyProtection="1">
      <protection locked="0" hidden="1"/>
    </xf>
    <xf numFmtId="166" fontId="13" fillId="0" borderId="1" xfId="5" applyNumberFormat="1" applyFont="1" applyBorder="1" applyAlignment="1">
      <alignment horizontal="center" vertical="center" wrapText="1"/>
    </xf>
    <xf numFmtId="173" fontId="4" fillId="0" borderId="0" xfId="5" applyNumberFormat="1" applyFont="1"/>
    <xf numFmtId="172" fontId="5" fillId="2" borderId="0" xfId="5" applyNumberFormat="1" applyFont="1" applyFill="1" applyProtection="1">
      <protection hidden="1"/>
    </xf>
    <xf numFmtId="0" fontId="5" fillId="0" borderId="0" xfId="8" applyFont="1" applyAlignment="1" applyProtection="1">
      <protection hidden="1"/>
    </xf>
    <xf numFmtId="0" fontId="6" fillId="0" borderId="0" xfId="8" applyFont="1" applyAlignment="1" applyProtection="1">
      <alignment horizontal="left" vertical="center"/>
      <protection hidden="1"/>
    </xf>
    <xf numFmtId="174" fontId="6" fillId="0" borderId="0" xfId="8" applyNumberFormat="1" applyFont="1" applyAlignment="1" applyProtection="1">
      <alignment horizontal="right" vertical="center"/>
      <protection hidden="1"/>
    </xf>
    <xf numFmtId="174" fontId="6" fillId="5" borderId="0" xfId="8" applyNumberFormat="1" applyFont="1" applyFill="1" applyAlignment="1" applyProtection="1">
      <alignment horizontal="right" vertical="center"/>
      <protection hidden="1"/>
    </xf>
    <xf numFmtId="0" fontId="16" fillId="0" borderId="0" xfId="8" applyFont="1" applyAlignment="1" applyProtection="1">
      <alignment vertical="center" wrapText="1"/>
      <protection hidden="1"/>
    </xf>
    <xf numFmtId="0" fontId="5" fillId="5" borderId="0" xfId="8" applyFont="1" applyFill="1" applyAlignment="1" applyProtection="1">
      <protection hidden="1"/>
    </xf>
    <xf numFmtId="0" fontId="18" fillId="0" borderId="0" xfId="8" applyFont="1" applyAlignment="1" applyProtection="1">
      <alignment horizontal="center" vertical="center" wrapText="1"/>
      <protection hidden="1"/>
    </xf>
    <xf numFmtId="0" fontId="6" fillId="5" borderId="0" xfId="4" applyFont="1" applyFill="1" applyAlignment="1" applyProtection="1">
      <alignment horizontal="center" vertical="center" wrapText="1"/>
      <protection hidden="1"/>
    </xf>
    <xf numFmtId="170" fontId="19" fillId="3" borderId="2" xfId="6" applyNumberFormat="1" applyFont="1" applyFill="1" applyBorder="1" applyProtection="1">
      <protection locked="0" hidden="1"/>
    </xf>
    <xf numFmtId="0" fontId="20" fillId="0" borderId="0" xfId="8" applyFont="1" applyAlignment="1" applyProtection="1">
      <alignment horizontal="left" vertical="center" wrapText="1"/>
      <protection hidden="1"/>
    </xf>
    <xf numFmtId="175" fontId="19" fillId="2" borderId="2" xfId="6" applyNumberFormat="1" applyFont="1" applyFill="1" applyBorder="1" applyProtection="1">
      <protection hidden="1"/>
    </xf>
    <xf numFmtId="175" fontId="19" fillId="5" borderId="0" xfId="6" applyNumberFormat="1" applyFont="1" applyFill="1" applyBorder="1" applyProtection="1">
      <protection hidden="1"/>
    </xf>
    <xf numFmtId="0" fontId="15" fillId="5" borderId="10" xfId="8" applyFont="1" applyFill="1" applyBorder="1" applyAlignment="1" applyProtection="1">
      <alignment horizontal="center"/>
      <protection hidden="1"/>
    </xf>
    <xf numFmtId="175" fontId="19" fillId="5" borderId="13" xfId="6" applyNumberFormat="1" applyFont="1" applyFill="1" applyBorder="1" applyProtection="1">
      <protection hidden="1"/>
    </xf>
    <xf numFmtId="0" fontId="18" fillId="5" borderId="0" xfId="8" applyFont="1" applyFill="1" applyAlignment="1" applyProtection="1">
      <alignment horizontal="center" vertical="center" wrapText="1"/>
      <protection hidden="1"/>
    </xf>
    <xf numFmtId="170" fontId="17" fillId="2" borderId="12" xfId="6" applyNumberFormat="1" applyFont="1" applyFill="1" applyBorder="1" applyAlignment="1" applyProtection="1">
      <alignment vertical="center"/>
      <protection hidden="1"/>
    </xf>
    <xf numFmtId="14" fontId="5" fillId="0" borderId="0" xfId="8" applyNumberFormat="1" applyFont="1" applyAlignment="1" applyProtection="1">
      <protection hidden="1"/>
    </xf>
    <xf numFmtId="14" fontId="5" fillId="5" borderId="0" xfId="8" applyNumberFormat="1" applyFont="1" applyFill="1" applyAlignment="1" applyProtection="1">
      <protection hidden="1"/>
    </xf>
    <xf numFmtId="0" fontId="1" fillId="0" borderId="0" xfId="5" applyProtection="1">
      <protection hidden="1"/>
    </xf>
    <xf numFmtId="0" fontId="23" fillId="5" borderId="0" xfId="5" applyFont="1" applyFill="1" applyAlignment="1" applyProtection="1">
      <alignment horizontal="center" vertical="top" wrapText="1"/>
      <protection hidden="1"/>
    </xf>
    <xf numFmtId="0" fontId="1" fillId="0" borderId="0" xfId="8" applyAlignment="1" applyProtection="1">
      <protection hidden="1"/>
    </xf>
    <xf numFmtId="165" fontId="5" fillId="0" borderId="0" xfId="6" applyFont="1" applyAlignment="1" applyProtection="1">
      <protection hidden="1"/>
    </xf>
    <xf numFmtId="176" fontId="10" fillId="5" borderId="0" xfId="1" applyNumberFormat="1" applyFont="1" applyFill="1" applyBorder="1" applyProtection="1">
      <protection hidden="1"/>
    </xf>
    <xf numFmtId="173" fontId="8" fillId="3" borderId="2" xfId="1" applyNumberFormat="1" applyFont="1" applyFill="1" applyBorder="1" applyProtection="1">
      <protection locked="0" hidden="1"/>
    </xf>
    <xf numFmtId="0" fontId="12" fillId="0" borderId="0" xfId="5" applyFont="1" applyProtection="1">
      <protection hidden="1"/>
    </xf>
    <xf numFmtId="9" fontId="4" fillId="0" borderId="0" xfId="5" applyNumberFormat="1" applyFont="1"/>
    <xf numFmtId="177" fontId="5" fillId="2" borderId="0" xfId="5" applyNumberFormat="1" applyFont="1" applyFill="1" applyAlignment="1" applyProtection="1">
      <alignment horizontal="right" indent="1"/>
      <protection hidden="1"/>
    </xf>
    <xf numFmtId="167" fontId="12" fillId="0" borderId="0" xfId="5" applyNumberFormat="1" applyFont="1"/>
    <xf numFmtId="2" fontId="12" fillId="5" borderId="0" xfId="5" applyNumberFormat="1" applyFont="1" applyFill="1" applyAlignment="1" applyProtection="1">
      <alignment horizontal="right" indent="1"/>
      <protection hidden="1"/>
    </xf>
    <xf numFmtId="9" fontId="8" fillId="2" borderId="2" xfId="1" applyFont="1" applyFill="1" applyBorder="1" applyProtection="1">
      <protection hidden="1"/>
    </xf>
    <xf numFmtId="166" fontId="7" fillId="4" borderId="13" xfId="0" applyNumberFormat="1" applyFont="1" applyFill="1" applyBorder="1" applyAlignment="1" applyProtection="1">
      <alignment vertical="center"/>
      <protection hidden="1"/>
    </xf>
    <xf numFmtId="0" fontId="9" fillId="4" borderId="3" xfId="0" applyFont="1" applyFill="1" applyBorder="1" applyProtection="1">
      <protection hidden="1"/>
    </xf>
    <xf numFmtId="0" fontId="14" fillId="2" borderId="0" xfId="0" applyFont="1" applyFill="1" applyAlignment="1" applyProtection="1">
      <alignment horizontal="center" vertical="top" wrapText="1"/>
      <protection hidden="1"/>
    </xf>
    <xf numFmtId="0" fontId="6" fillId="0" borderId="10" xfId="0" applyFont="1" applyBorder="1" applyAlignment="1" applyProtection="1">
      <alignment horizontal="center"/>
      <protection hidden="1"/>
    </xf>
    <xf numFmtId="0" fontId="9" fillId="6" borderId="6" xfId="4" applyFont="1" applyFill="1" applyBorder="1" applyAlignment="1" applyProtection="1">
      <alignment horizontal="center" vertical="center" wrapText="1"/>
      <protection hidden="1"/>
    </xf>
    <xf numFmtId="0" fontId="9" fillId="6" borderId="11" xfId="4" applyFont="1" applyFill="1" applyBorder="1" applyAlignment="1" applyProtection="1">
      <alignment horizontal="center" vertical="center" wrapText="1"/>
      <protection hidden="1"/>
    </xf>
    <xf numFmtId="0" fontId="9" fillId="6" borderId="12" xfId="4" applyFont="1" applyFill="1" applyBorder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right" indent="1"/>
      <protection hidden="1"/>
    </xf>
    <xf numFmtId="166" fontId="7" fillId="4" borderId="13" xfId="0" applyNumberFormat="1" applyFont="1" applyFill="1" applyBorder="1" applyAlignment="1" applyProtection="1">
      <alignment horizontal="left" vertical="center"/>
      <protection hidden="1"/>
    </xf>
    <xf numFmtId="166" fontId="7" fillId="4" borderId="14" xfId="0" applyNumberFormat="1" applyFont="1" applyFill="1" applyBorder="1" applyAlignment="1" applyProtection="1">
      <alignment horizontal="left" vertical="center"/>
      <protection hidden="1"/>
    </xf>
    <xf numFmtId="10" fontId="8" fillId="3" borderId="13" xfId="1" applyNumberFormat="1" applyFont="1" applyFill="1" applyBorder="1" applyAlignment="1" applyProtection="1">
      <alignment horizontal="right" vertical="center"/>
      <protection locked="0" hidden="1"/>
    </xf>
    <xf numFmtId="10" fontId="8" fillId="3" borderId="14" xfId="1" applyNumberFormat="1" applyFont="1" applyFill="1" applyBorder="1" applyAlignment="1" applyProtection="1">
      <alignment horizontal="right" vertical="center"/>
      <protection locked="0" hidden="1"/>
    </xf>
    <xf numFmtId="0" fontId="9" fillId="4" borderId="3" xfId="5" applyFont="1" applyFill="1" applyBorder="1" applyAlignment="1" applyProtection="1">
      <alignment horizontal="right" indent="1"/>
      <protection hidden="1"/>
    </xf>
    <xf numFmtId="0" fontId="14" fillId="2" borderId="0" xfId="5" applyFont="1" applyFill="1" applyAlignment="1" applyProtection="1">
      <alignment horizontal="center" vertical="top" wrapText="1"/>
      <protection hidden="1"/>
    </xf>
    <xf numFmtId="0" fontId="14" fillId="2" borderId="0" xfId="5" applyFont="1" applyFill="1" applyAlignment="1" applyProtection="1">
      <alignment horizontal="center" vertical="center" wrapText="1"/>
      <protection hidden="1"/>
    </xf>
    <xf numFmtId="0" fontId="22" fillId="2" borderId="0" xfId="5" applyFont="1" applyFill="1" applyAlignment="1" applyProtection="1">
      <alignment horizontal="center" vertical="center" wrapText="1"/>
      <protection hidden="1"/>
    </xf>
    <xf numFmtId="0" fontId="17" fillId="0" borderId="0" xfId="5" applyFont="1" applyAlignment="1" applyProtection="1">
      <alignment horizontal="center" vertical="center"/>
      <protection hidden="1"/>
    </xf>
    <xf numFmtId="0" fontId="15" fillId="4" borderId="16" xfId="8" applyFont="1" applyFill="1" applyBorder="1" applyAlignment="1" applyProtection="1">
      <alignment horizontal="center"/>
      <protection hidden="1"/>
    </xf>
    <xf numFmtId="0" fontId="15" fillId="4" borderId="3" xfId="8" applyFont="1" applyFill="1" applyBorder="1" applyAlignment="1" applyProtection="1">
      <alignment horizontal="center"/>
      <protection hidden="1"/>
    </xf>
    <xf numFmtId="166" fontId="21" fillId="4" borderId="6" xfId="8" applyNumberFormat="1" applyFont="1" applyFill="1" applyBorder="1" applyAlignment="1" applyProtection="1">
      <alignment horizontal="center" vertical="center"/>
      <protection hidden="1"/>
    </xf>
    <xf numFmtId="166" fontId="21" fillId="4" borderId="11" xfId="8" applyNumberFormat="1" applyFont="1" applyFill="1" applyBorder="1" applyAlignment="1" applyProtection="1">
      <alignment horizontal="center" vertical="center"/>
      <protection hidden="1"/>
    </xf>
  </cellXfs>
  <cellStyles count="9">
    <cellStyle name="Millares" xfId="2" builtinId="3"/>
    <cellStyle name="Millares 2" xfId="6" xr:uid="{7991B591-6442-474D-A7CE-578C4E2BF367}"/>
    <cellStyle name="Moneda" xfId="3" builtinId="4"/>
    <cellStyle name="Moneda 2" xfId="7" xr:uid="{595C4577-5BB4-4FAD-B730-32E08108B552}"/>
    <cellStyle name="Normal" xfId="0" builtinId="0"/>
    <cellStyle name="Normal 2" xfId="5" xr:uid="{0B01074C-7661-4AEB-9CBB-47BC7DA4BA55}"/>
    <cellStyle name="Normal 3" xfId="8" xr:uid="{3E61D648-3C61-45ED-9F88-79C1E5251AE3}"/>
    <cellStyle name="Normal_Calculadora Garbarino 45_v1" xfId="4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1254125</xdr:colOff>
      <xdr:row>0</xdr:row>
      <xdr:rowOff>0</xdr:rowOff>
    </xdr:from>
    <xdr:to>
      <xdr:col>7</xdr:col>
      <xdr:colOff>502984</xdr:colOff>
      <xdr:row>3</xdr:row>
      <xdr:rowOff>101693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68A6018-375F-488F-B185-6FD75A9A0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4125" y="0"/>
          <a:ext cx="4039935" cy="652556"/>
        </a:xfrm>
        <a:prstGeom prst="rect">
          <a:avLst/>
        </a:prstGeom>
      </xdr:spPr>
    </xdr:pic>
    <xdr:clientData/>
  </xdr:twoCellAnchor>
  <xdr:twoCellAnchor editAs="oneCell">
    <xdr:from>
      <xdr:col>10</xdr:col>
      <xdr:colOff>1184011</xdr:colOff>
      <xdr:row>0</xdr:row>
      <xdr:rowOff>0</xdr:rowOff>
    </xdr:from>
    <xdr:to>
      <xdr:col>12</xdr:col>
      <xdr:colOff>76290</xdr:colOff>
      <xdr:row>3</xdr:row>
      <xdr:rowOff>102427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DD76229-6F33-4054-AA57-F014CD312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439761" y="567531"/>
          <a:ext cx="1773591" cy="653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1329865</xdr:colOff>
      <xdr:row>2</xdr:row>
      <xdr:rowOff>98651</xdr:rowOff>
    </xdr:from>
    <xdr:to>
      <xdr:col>11</xdr:col>
      <xdr:colOff>1247557</xdr:colOff>
      <xdr:row>4</xdr:row>
      <xdr:rowOff>150131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6FE5DE-5B83-466B-AF16-4F35CEE69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34365" y="466951"/>
          <a:ext cx="1292468" cy="419780"/>
        </a:xfrm>
        <a:prstGeom prst="rect">
          <a:avLst/>
        </a:prstGeom>
      </xdr:spPr>
    </xdr:pic>
    <xdr:clientData/>
  </xdr:twoCellAnchor>
  <xdr:twoCellAnchor editAs="oneCell">
    <xdr:from>
      <xdr:col>4</xdr:col>
      <xdr:colOff>1315357</xdr:colOff>
      <xdr:row>0</xdr:row>
      <xdr:rowOff>99786</xdr:rowOff>
    </xdr:from>
    <xdr:to>
      <xdr:col>6</xdr:col>
      <xdr:colOff>1130753</xdr:colOff>
      <xdr:row>3</xdr:row>
      <xdr:rowOff>165016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7E6686B-FA59-5A5F-4A80-2E285B41A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67428" y="99786"/>
          <a:ext cx="3755572" cy="6126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1390556</xdr:colOff>
      <xdr:row>0</xdr:row>
      <xdr:rowOff>105833</xdr:rowOff>
    </xdr:from>
    <xdr:ext cx="1412579" cy="468596"/>
    <xdr:pic>
      <xdr:nvPicPr>
        <xdr:cNvPr id="2" name="Imagen 1">
          <a:extLst>
            <a:ext uri="{FF2B5EF4-FFF2-40B4-BE49-F238E27FC236}">
              <a16:creationId xmlns:a16="http://schemas.microsoft.com/office/drawing/2014/main" id="{47C696D7-6FB8-4B24-80A0-EC6E9111E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13306" y="105833"/>
          <a:ext cx="1412579" cy="468596"/>
        </a:xfrm>
        <a:prstGeom prst="rect">
          <a:avLst/>
        </a:prstGeom>
      </xdr:spPr>
    </xdr:pic>
    <xdr:clientData/>
  </xdr:oneCellAnchor>
  <xdr:twoCellAnchor editAs="oneCell">
    <xdr:from>
      <xdr:col>5</xdr:col>
      <xdr:colOff>0</xdr:colOff>
      <xdr:row>0</xdr:row>
      <xdr:rowOff>14111</xdr:rowOff>
    </xdr:from>
    <xdr:to>
      <xdr:col>7</xdr:col>
      <xdr:colOff>265211</xdr:colOff>
      <xdr:row>3</xdr:row>
      <xdr:rowOff>116334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2288734-4105-49DC-92E7-3C2D0AB53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86900" y="14111"/>
          <a:ext cx="4037113" cy="6546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132292</xdr:colOff>
      <xdr:row>0</xdr:row>
      <xdr:rowOff>0</xdr:rowOff>
    </xdr:from>
    <xdr:to>
      <xdr:col>1</xdr:col>
      <xdr:colOff>132292</xdr:colOff>
      <xdr:row>3</xdr:row>
      <xdr:rowOff>58801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E6DAB2-AC8C-420A-8C81-686DC9645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1192" y="0"/>
          <a:ext cx="0" cy="706501"/>
        </a:xfrm>
        <a:prstGeom prst="rect">
          <a:avLst/>
        </a:prstGeom>
      </xdr:spPr>
    </xdr:pic>
    <xdr:clientData/>
  </xdr:twoCellAnchor>
  <xdr:twoCellAnchor editAs="oneCell">
    <xdr:from>
      <xdr:col>5</xdr:col>
      <xdr:colOff>239888</xdr:colOff>
      <xdr:row>0</xdr:row>
      <xdr:rowOff>42334</xdr:rowOff>
    </xdr:from>
    <xdr:to>
      <xdr:col>5</xdr:col>
      <xdr:colOff>1778223</xdr:colOff>
      <xdr:row>2</xdr:row>
      <xdr:rowOff>150145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BA69135-70A9-47C8-B35F-77580E26B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66438" y="42334"/>
          <a:ext cx="1538335" cy="565011"/>
        </a:xfrm>
        <a:prstGeom prst="rect">
          <a:avLst/>
        </a:prstGeom>
      </xdr:spPr>
    </xdr:pic>
    <xdr:clientData/>
  </xdr:twoCellAnchor>
  <xdr:twoCellAnchor editAs="oneCell">
    <xdr:from>
      <xdr:col>0</xdr:col>
      <xdr:colOff>1340555</xdr:colOff>
      <xdr:row>0</xdr:row>
      <xdr:rowOff>28222</xdr:rowOff>
    </xdr:from>
    <xdr:to>
      <xdr:col>3</xdr:col>
      <xdr:colOff>198008</xdr:colOff>
      <xdr:row>3</xdr:row>
      <xdr:rowOff>29022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2D51C0-3AF8-4E86-931E-BAF40209B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40555" y="28222"/>
          <a:ext cx="4032703" cy="6485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603250</xdr:colOff>
      <xdr:row>3</xdr:row>
      <xdr:rowOff>41010</xdr:rowOff>
    </xdr:from>
    <xdr:to>
      <xdr:col>7</xdr:col>
      <xdr:colOff>511716</xdr:colOff>
      <xdr:row>6</xdr:row>
      <xdr:rowOff>142704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24FE38-443B-4ECD-830C-D53087C5F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3250" y="593460"/>
          <a:ext cx="4074066" cy="657319"/>
        </a:xfrm>
        <a:prstGeom prst="rect">
          <a:avLst/>
        </a:prstGeom>
      </xdr:spPr>
    </xdr:pic>
    <xdr:clientData/>
  </xdr:twoCellAnchor>
  <xdr:twoCellAnchor editAs="oneCell">
    <xdr:from>
      <xdr:col>10</xdr:col>
      <xdr:colOff>1156675</xdr:colOff>
      <xdr:row>2</xdr:row>
      <xdr:rowOff>148168</xdr:rowOff>
    </xdr:from>
    <xdr:to>
      <xdr:col>12</xdr:col>
      <xdr:colOff>49484</xdr:colOff>
      <xdr:row>6</xdr:row>
      <xdr:rowOff>66446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5CAA6CC-F424-40B0-9551-5CE8A850F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86225" y="516468"/>
          <a:ext cx="1766183" cy="65170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132292</xdr:colOff>
      <xdr:row>0</xdr:row>
      <xdr:rowOff>0</xdr:rowOff>
    </xdr:from>
    <xdr:to>
      <xdr:col>1</xdr:col>
      <xdr:colOff>132292</xdr:colOff>
      <xdr:row>3</xdr:row>
      <xdr:rowOff>58801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60270B-D32E-4831-BB48-52E402444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1192" y="0"/>
          <a:ext cx="0" cy="706501"/>
        </a:xfrm>
        <a:prstGeom prst="rect">
          <a:avLst/>
        </a:prstGeom>
      </xdr:spPr>
    </xdr:pic>
    <xdr:clientData/>
  </xdr:twoCellAnchor>
  <xdr:twoCellAnchor editAs="oneCell">
    <xdr:from>
      <xdr:col>5</xdr:col>
      <xdr:colOff>239888</xdr:colOff>
      <xdr:row>0</xdr:row>
      <xdr:rowOff>42334</xdr:rowOff>
    </xdr:from>
    <xdr:to>
      <xdr:col>5</xdr:col>
      <xdr:colOff>1778223</xdr:colOff>
      <xdr:row>2</xdr:row>
      <xdr:rowOff>150145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327E4BF-565B-4F26-AD4B-A99C6CE2B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66438" y="42334"/>
          <a:ext cx="1538335" cy="565011"/>
        </a:xfrm>
        <a:prstGeom prst="rect">
          <a:avLst/>
        </a:prstGeom>
      </xdr:spPr>
    </xdr:pic>
    <xdr:clientData/>
  </xdr:twoCellAnchor>
  <xdr:twoCellAnchor editAs="oneCell">
    <xdr:from>
      <xdr:col>0</xdr:col>
      <xdr:colOff>1340555</xdr:colOff>
      <xdr:row>0</xdr:row>
      <xdr:rowOff>28222</xdr:rowOff>
    </xdr:from>
    <xdr:to>
      <xdr:col>3</xdr:col>
      <xdr:colOff>198008</xdr:colOff>
      <xdr:row>3</xdr:row>
      <xdr:rowOff>29022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9265C85-3464-4E38-90A7-A57092CD6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40555" y="28222"/>
          <a:ext cx="4035525" cy="649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81F25-FF9F-4766-9BAC-F3001F31206C}">
  <sheetPr>
    <pageSetUpPr fitToPage="1"/>
  </sheetPr>
  <dimension ref="A1:ADD58"/>
  <sheetViews>
    <sheetView showGridLines="0" tabSelected="1" zoomScaleNormal="100" workbookViewId="0">
      <selection activeCell="G8" sqref="G8"/>
    </sheetView>
  </sheetViews>
  <sheetFormatPr baseColWidth="10" defaultColWidth="9.140625" defaultRowHeight="15" customHeight="1" zeroHeight="1" outlineLevelCol="1"/>
  <cols>
    <col min="1" max="1" width="9.140625" style="5" customWidth="1"/>
    <col min="2" max="2" width="34.85546875" style="5" hidden="1" customWidth="1"/>
    <col min="3" max="3" width="15.85546875" style="5" hidden="1" customWidth="1"/>
    <col min="4" max="4" width="34.85546875" style="5" hidden="1" customWidth="1"/>
    <col min="5" max="5" width="18.140625" style="44" customWidth="1"/>
    <col min="6" max="6" width="33.7109375" style="45" customWidth="1"/>
    <col min="7" max="7" width="16.7109375" style="44" bestFit="1" customWidth="1"/>
    <col min="8" max="8" width="13.42578125" style="44" bestFit="1" customWidth="1"/>
    <col min="9" max="9" width="17.7109375" style="44" bestFit="1" customWidth="1"/>
    <col min="10" max="10" width="21.28515625" style="44" bestFit="1" customWidth="1"/>
    <col min="11" max="11" width="23.7109375" style="44" bestFit="1" customWidth="1"/>
    <col min="12" max="12" width="17.42578125" style="44" bestFit="1" customWidth="1"/>
    <col min="13" max="13" width="14.7109375" style="22" customWidth="1"/>
    <col min="14" max="14" width="15.28515625" style="5" hidden="1" customWidth="1"/>
    <col min="15" max="15" width="20.42578125" style="5" hidden="1" customWidth="1"/>
    <col min="16" max="16" width="8.42578125" style="5" hidden="1" customWidth="1"/>
    <col min="17" max="17" width="11.42578125" style="5" hidden="1" customWidth="1"/>
    <col min="18" max="18" width="0" style="5" hidden="1" customWidth="1" collapsed="1"/>
    <col min="19" max="19" width="9.140625" style="5" collapsed="1"/>
    <col min="20" max="20" width="9.140625" style="5"/>
    <col min="21" max="23" width="9.140625" style="5" collapsed="1"/>
    <col min="24" max="24" width="9.140625" style="5"/>
    <col min="25" max="25" width="9.140625" style="5" collapsed="1"/>
    <col min="26" max="26" width="9.140625" style="5"/>
    <col min="27" max="42" width="9.140625" style="5" collapsed="1"/>
    <col min="43" max="43" width="9.140625" style="5"/>
    <col min="44" max="78" width="9.140625" style="5" collapsed="1"/>
    <col min="79" max="79" width="9.140625" style="5"/>
    <col min="80" max="80" width="9.140625" style="5" collapsed="1"/>
    <col min="81" max="81" width="9.140625" style="5"/>
    <col min="82" max="82" width="9.140625" style="5" collapsed="1"/>
    <col min="83" max="83" width="9.140625" style="5"/>
    <col min="84" max="84" width="9.140625" style="5" collapsed="1"/>
    <col min="85" max="85" width="9.140625" style="5"/>
    <col min="86" max="87" width="9.140625" style="5" collapsed="1"/>
    <col min="88" max="88" width="9.140625" style="5"/>
    <col min="89" max="783" width="9.140625" style="5" collapsed="1"/>
    <col min="784" max="784" width="9.140625" style="5"/>
    <col min="785" max="16384" width="9.140625" style="5" outlineLevel="1"/>
  </cols>
  <sheetData>
    <row r="1" spans="1:17">
      <c r="A1" s="1"/>
      <c r="B1" s="1"/>
      <c r="C1" s="1"/>
      <c r="D1" s="1"/>
      <c r="E1" s="2"/>
      <c r="F1" s="3"/>
      <c r="G1" s="2"/>
      <c r="H1" s="2"/>
      <c r="I1" s="2"/>
      <c r="J1" s="2"/>
      <c r="K1" s="2"/>
      <c r="L1" s="2"/>
      <c r="M1" s="4"/>
    </row>
    <row r="2" spans="1:17">
      <c r="A2" s="1"/>
      <c r="B2" s="1"/>
      <c r="C2" s="1"/>
      <c r="D2" s="1"/>
      <c r="E2" s="2"/>
      <c r="F2" s="3"/>
      <c r="G2" s="2"/>
      <c r="H2" s="2"/>
      <c r="I2" s="2"/>
      <c r="J2" s="2"/>
      <c r="K2" s="2"/>
      <c r="L2" s="2"/>
      <c r="M2" s="4"/>
    </row>
    <row r="3" spans="1:17">
      <c r="A3" s="1"/>
      <c r="B3" s="1"/>
      <c r="C3" s="1"/>
      <c r="D3" s="1"/>
      <c r="E3" s="2"/>
      <c r="F3" s="5"/>
      <c r="G3" s="6"/>
      <c r="H3" s="6"/>
      <c r="I3" s="6"/>
      <c r="J3" s="2"/>
      <c r="K3" s="2"/>
      <c r="L3" s="2"/>
      <c r="M3" s="4"/>
    </row>
    <row r="4" spans="1:17">
      <c r="A4" s="1"/>
      <c r="B4" s="1"/>
      <c r="C4" s="1"/>
      <c r="D4" s="1"/>
      <c r="E4" s="2"/>
      <c r="F4" s="5"/>
      <c r="G4" s="2"/>
      <c r="H4" s="2"/>
      <c r="I4" s="2"/>
      <c r="J4" s="2"/>
      <c r="K4" s="2"/>
      <c r="L4" s="2"/>
      <c r="M4" s="4"/>
    </row>
    <row r="5" spans="1:17">
      <c r="A5" s="1"/>
      <c r="B5" s="1"/>
      <c r="C5" s="1"/>
      <c r="D5" s="1"/>
      <c r="E5" s="2"/>
      <c r="F5" s="6" t="s">
        <v>34</v>
      </c>
      <c r="G5" s="2"/>
      <c r="H5" s="2"/>
      <c r="I5" s="2"/>
      <c r="J5" s="2"/>
      <c r="K5" s="2"/>
      <c r="L5" s="2"/>
      <c r="M5" s="4"/>
    </row>
    <row r="6" spans="1:17">
      <c r="A6" s="1"/>
      <c r="B6" s="1"/>
      <c r="C6" s="1"/>
      <c r="D6" s="1"/>
      <c r="E6" s="2"/>
      <c r="F6" s="6" t="s">
        <v>35</v>
      </c>
      <c r="G6" s="2"/>
      <c r="H6" s="2"/>
      <c r="I6" s="2"/>
      <c r="J6" s="2"/>
      <c r="K6" s="2"/>
      <c r="L6" s="2"/>
      <c r="M6" s="4"/>
    </row>
    <row r="7" spans="1:17">
      <c r="A7" s="1"/>
      <c r="B7" s="1"/>
      <c r="C7" s="1"/>
      <c r="D7" s="1"/>
      <c r="E7" s="2"/>
      <c r="F7" s="3"/>
      <c r="G7" s="2"/>
      <c r="H7" s="2"/>
      <c r="I7" s="2"/>
      <c r="J7" s="2"/>
      <c r="K7" s="2"/>
      <c r="L7" s="2"/>
      <c r="M7" s="4"/>
    </row>
    <row r="8" spans="1:17">
      <c r="A8" s="1"/>
      <c r="B8" s="1"/>
      <c r="C8" s="1"/>
      <c r="D8" s="1"/>
      <c r="E8" s="2"/>
      <c r="F8" s="7" t="s">
        <v>10</v>
      </c>
      <c r="G8" s="8">
        <v>50</v>
      </c>
      <c r="H8" s="2"/>
      <c r="I8" s="2"/>
      <c r="J8" s="135" t="s">
        <v>0</v>
      </c>
      <c r="K8" s="135"/>
      <c r="L8" s="9">
        <f>+XIRR(L16:L20,F16:F20)</f>
        <v>9.7233098745346053E-2</v>
      </c>
      <c r="M8" s="10"/>
    </row>
    <row r="9" spans="1:17">
      <c r="A9" s="1"/>
      <c r="B9" s="1"/>
      <c r="C9" s="1"/>
      <c r="D9" s="1"/>
      <c r="E9" s="2"/>
      <c r="F9" s="7" t="s">
        <v>6</v>
      </c>
      <c r="G9" s="46">
        <v>45359</v>
      </c>
      <c r="H9" s="2"/>
      <c r="I9" s="2"/>
      <c r="J9" s="135" t="s">
        <v>18</v>
      </c>
      <c r="K9" s="135"/>
      <c r="L9" s="9">
        <f>+NOMINAL(L8,2)</f>
        <v>9.4977898446994224E-2</v>
      </c>
      <c r="M9" s="11"/>
    </row>
    <row r="10" spans="1:17">
      <c r="A10" s="1"/>
      <c r="B10" s="1"/>
      <c r="C10" s="1"/>
      <c r="D10" s="1"/>
      <c r="E10" s="2"/>
      <c r="F10" s="136" t="s">
        <v>12</v>
      </c>
      <c r="G10" s="138">
        <v>9.5000000000000001E-2</v>
      </c>
      <c r="H10" s="2"/>
      <c r="I10" s="2"/>
      <c r="J10" s="135" t="s">
        <v>2</v>
      </c>
      <c r="K10" s="135"/>
      <c r="L10" s="12">
        <f>+SUM(Q17:Q20)/(365/12)</f>
        <v>22.449933663371013</v>
      </c>
      <c r="M10" s="11"/>
    </row>
    <row r="11" spans="1:17">
      <c r="A11" s="1"/>
      <c r="B11" s="1"/>
      <c r="C11" s="1"/>
      <c r="D11" s="1"/>
      <c r="E11" s="2"/>
      <c r="F11" s="137"/>
      <c r="G11" s="139"/>
      <c r="H11" s="13"/>
      <c r="I11" s="6"/>
      <c r="J11" s="140" t="s">
        <v>20</v>
      </c>
      <c r="K11" s="140"/>
      <c r="L11" s="65">
        <f>+L10/12</f>
        <v>1.8708278052809177</v>
      </c>
      <c r="M11" s="14"/>
      <c r="N11" s="15"/>
    </row>
    <row r="12" spans="1:17">
      <c r="A12" s="1"/>
      <c r="B12" s="1"/>
      <c r="C12" s="1"/>
      <c r="D12" s="1"/>
      <c r="E12" s="2"/>
      <c r="F12" s="3"/>
      <c r="G12" s="2"/>
      <c r="H12" s="13"/>
      <c r="I12" s="6"/>
      <c r="J12" s="131"/>
      <c r="K12" s="131"/>
      <c r="L12" s="6"/>
      <c r="M12" s="14"/>
      <c r="N12" s="15"/>
    </row>
    <row r="13" spans="1:17" s="22" customFormat="1">
      <c r="A13" s="4"/>
      <c r="B13" s="4"/>
      <c r="C13" s="4"/>
      <c r="D13" s="4"/>
      <c r="E13" s="16"/>
      <c r="F13" s="17"/>
      <c r="G13" s="18"/>
      <c r="H13" s="19"/>
      <c r="I13" s="20"/>
      <c r="J13" s="20"/>
      <c r="K13" s="20"/>
      <c r="L13" s="20"/>
      <c r="M13" s="14"/>
      <c r="N13" s="21"/>
    </row>
    <row r="14" spans="1:17" ht="15.75" thickBot="1">
      <c r="A14" s="1"/>
      <c r="B14" s="1"/>
      <c r="C14" s="1"/>
      <c r="D14" s="1"/>
      <c r="E14" s="2"/>
      <c r="F14" s="3"/>
      <c r="G14" s="2"/>
      <c r="H14" s="2"/>
      <c r="I14" s="2"/>
      <c r="J14" s="2"/>
      <c r="K14" s="2"/>
      <c r="L14" s="2"/>
      <c r="M14" s="23"/>
      <c r="N14" s="15"/>
    </row>
    <row r="15" spans="1:17" s="30" customFormat="1" ht="28.5" customHeight="1" thickBot="1">
      <c r="A15" s="24"/>
      <c r="B15" s="25"/>
      <c r="C15" s="25" t="s">
        <v>7</v>
      </c>
      <c r="D15" s="25"/>
      <c r="E15" s="26"/>
      <c r="F15" s="53" t="s">
        <v>3</v>
      </c>
      <c r="G15" s="53" t="s">
        <v>13</v>
      </c>
      <c r="H15" s="53" t="s">
        <v>4</v>
      </c>
      <c r="I15" s="53" t="s">
        <v>14</v>
      </c>
      <c r="J15" s="53" t="s">
        <v>15</v>
      </c>
      <c r="K15" s="53" t="s">
        <v>16</v>
      </c>
      <c r="L15" s="27" t="s">
        <v>17</v>
      </c>
      <c r="M15" s="28"/>
      <c r="N15" s="29" t="s">
        <v>1</v>
      </c>
      <c r="O15" s="29" t="s">
        <v>5</v>
      </c>
      <c r="Q15" s="29" t="s">
        <v>8</v>
      </c>
    </row>
    <row r="16" spans="1:17">
      <c r="A16" s="1"/>
      <c r="B16" s="31">
        <f>+D16</f>
        <v>45359</v>
      </c>
      <c r="C16" s="32">
        <f>+$G$10</f>
        <v>9.5000000000000001E-2</v>
      </c>
      <c r="D16" s="31">
        <f>+G9</f>
        <v>45359</v>
      </c>
      <c r="E16" s="33"/>
      <c r="F16" s="34">
        <f>+G9</f>
        <v>45359</v>
      </c>
      <c r="G16" s="47">
        <f>+G8</f>
        <v>50</v>
      </c>
      <c r="H16" s="48"/>
      <c r="I16" s="47"/>
      <c r="J16" s="47"/>
      <c r="K16" s="47">
        <f t="shared" ref="K16:K17" si="0">+G16-J16</f>
        <v>50</v>
      </c>
      <c r="L16" s="49">
        <f>-G16</f>
        <v>-50</v>
      </c>
      <c r="M16" s="35"/>
      <c r="N16" s="36"/>
      <c r="O16" s="36"/>
    </row>
    <row r="17" spans="1:45">
      <c r="A17" s="1"/>
      <c r="B17" s="31">
        <v>45543</v>
      </c>
      <c r="C17" s="32">
        <f t="shared" ref="C17:C20" si="1">+$G$10</f>
        <v>9.5000000000000001E-2</v>
      </c>
      <c r="D17" s="37">
        <f>+B17+1</f>
        <v>45544</v>
      </c>
      <c r="E17" s="33"/>
      <c r="F17" s="38">
        <f>+D17</f>
        <v>45544</v>
      </c>
      <c r="G17" s="47">
        <f>+K16</f>
        <v>50</v>
      </c>
      <c r="H17" s="52">
        <f>+B17-B16</f>
        <v>184</v>
      </c>
      <c r="I17" s="47">
        <f>+G17*($G$10)*(H17)/365</f>
        <v>2.3945205479452056</v>
      </c>
      <c r="J17" s="47"/>
      <c r="K17" s="47">
        <f t="shared" si="0"/>
        <v>50</v>
      </c>
      <c r="L17" s="49">
        <f t="shared" ref="L17" si="2">+I17+J17</f>
        <v>2.3945205479452056</v>
      </c>
      <c r="M17" s="35"/>
      <c r="N17" s="39">
        <f>+L17/(1+$L$8)^((O17)/365)</f>
        <v>2.2845101837302439</v>
      </c>
      <c r="O17" s="40">
        <f>+F17-$F$16</f>
        <v>185</v>
      </c>
      <c r="Q17" s="41">
        <f>+(N17/$N$22)*O17</f>
        <v>8.452687645486149</v>
      </c>
    </row>
    <row r="18" spans="1:45">
      <c r="A18" s="1"/>
      <c r="B18" s="31">
        <v>45724</v>
      </c>
      <c r="C18" s="32">
        <f t="shared" si="1"/>
        <v>9.5000000000000001E-2</v>
      </c>
      <c r="D18" s="37">
        <f>+B18+2</f>
        <v>45726</v>
      </c>
      <c r="E18" s="33"/>
      <c r="F18" s="38">
        <f t="shared" ref="F18:F20" si="3">+D18</f>
        <v>45726</v>
      </c>
      <c r="G18" s="47">
        <f t="shared" ref="G18:G20" si="4">+K17</f>
        <v>50</v>
      </c>
      <c r="H18" s="52">
        <f>+B18-B17</f>
        <v>181</v>
      </c>
      <c r="I18" s="47">
        <f t="shared" ref="I18:I20" si="5">+G18*($G$10)*(H18)/365</f>
        <v>2.3554794520547944</v>
      </c>
      <c r="J18" s="47"/>
      <c r="K18" s="47">
        <f t="shared" ref="K18:K20" si="6">+G18-J18</f>
        <v>50</v>
      </c>
      <c r="L18" s="49">
        <f t="shared" ref="L18:L20" si="7">+I18+J18</f>
        <v>2.3554794520547944</v>
      </c>
      <c r="M18" s="35"/>
      <c r="N18" s="39">
        <f>+L18/(1+$L$8)^((O18)/365)</f>
        <v>2.1456535733524724</v>
      </c>
      <c r="O18" s="40">
        <f t="shared" ref="O18" si="8">+F18-$F$16</f>
        <v>367</v>
      </c>
      <c r="Q18" s="41">
        <f>+(N18/$N$22)*O18</f>
        <v>15.749097164469832</v>
      </c>
    </row>
    <row r="19" spans="1:45">
      <c r="A19" s="1"/>
      <c r="B19" s="31">
        <v>45908</v>
      </c>
      <c r="C19" s="32">
        <f t="shared" si="1"/>
        <v>9.5000000000000001E-2</v>
      </c>
      <c r="D19" s="37">
        <f>+B19</f>
        <v>45908</v>
      </c>
      <c r="E19" s="33"/>
      <c r="F19" s="38">
        <f t="shared" si="3"/>
        <v>45908</v>
      </c>
      <c r="G19" s="47">
        <f t="shared" si="4"/>
        <v>50</v>
      </c>
      <c r="H19" s="52">
        <f>+B19-B18</f>
        <v>184</v>
      </c>
      <c r="I19" s="47">
        <f t="shared" si="5"/>
        <v>2.3945205479452056</v>
      </c>
      <c r="J19" s="47"/>
      <c r="K19" s="47">
        <f t="shared" si="6"/>
        <v>50</v>
      </c>
      <c r="L19" s="49">
        <f t="shared" si="7"/>
        <v>2.3945205479452056</v>
      </c>
      <c r="M19" s="35"/>
      <c r="N19" s="39">
        <f>+L19/(1+$L$8)^((O19)/365)</f>
        <v>2.0825939691188613</v>
      </c>
      <c r="O19" s="40">
        <f>+F19-$F$16</f>
        <v>549</v>
      </c>
      <c r="Q19" s="41">
        <f>+(N19/$N$22)*O19</f>
        <v>22.866881688091393</v>
      </c>
    </row>
    <row r="20" spans="1:45" ht="15.75" thickBot="1">
      <c r="A20" s="1"/>
      <c r="B20" s="31">
        <v>46089</v>
      </c>
      <c r="C20" s="32">
        <f t="shared" si="1"/>
        <v>9.5000000000000001E-2</v>
      </c>
      <c r="D20" s="37">
        <f>+B20+1</f>
        <v>46090</v>
      </c>
      <c r="E20" s="33"/>
      <c r="F20" s="38">
        <f t="shared" si="3"/>
        <v>46090</v>
      </c>
      <c r="G20" s="47">
        <f t="shared" si="4"/>
        <v>50</v>
      </c>
      <c r="H20" s="52">
        <f>+D20-B19</f>
        <v>182</v>
      </c>
      <c r="I20" s="47">
        <f t="shared" si="5"/>
        <v>2.3684931506849316</v>
      </c>
      <c r="J20" s="47">
        <f>G8</f>
        <v>50</v>
      </c>
      <c r="K20" s="47">
        <f t="shared" si="6"/>
        <v>0</v>
      </c>
      <c r="L20" s="49">
        <f t="shared" si="7"/>
        <v>52.368493150684934</v>
      </c>
      <c r="M20" s="35"/>
      <c r="N20" s="39">
        <f t="shared" ref="N20" si="9">+L20/(1+$L$8)^((O20)/365)</f>
        <v>43.48724247678566</v>
      </c>
      <c r="O20" s="40">
        <f t="shared" ref="O20" si="10">+F20-$F$16</f>
        <v>731</v>
      </c>
      <c r="Q20" s="41">
        <f>+(N20/$N$22)*O20</f>
        <v>635.78348242948766</v>
      </c>
    </row>
    <row r="21" spans="1:45" ht="15.75" hidden="1" thickBot="1">
      <c r="A21" s="1"/>
      <c r="B21" s="31"/>
      <c r="C21" s="32"/>
      <c r="D21" s="37"/>
      <c r="E21" s="33"/>
      <c r="F21" s="38"/>
      <c r="G21" s="47"/>
      <c r="H21" s="52"/>
      <c r="I21" s="47"/>
      <c r="J21" s="54"/>
      <c r="K21" s="47"/>
      <c r="L21" s="49"/>
      <c r="M21" s="35"/>
      <c r="N21" s="39"/>
      <c r="O21" s="40"/>
      <c r="Q21" s="41"/>
    </row>
    <row r="22" spans="1:45" ht="15.75" thickBot="1">
      <c r="A22" s="1"/>
      <c r="B22" s="42"/>
      <c r="C22" s="32"/>
      <c r="D22" s="1"/>
      <c r="E22" s="2"/>
      <c r="F22" s="132" t="s">
        <v>9</v>
      </c>
      <c r="G22" s="133"/>
      <c r="H22" s="134"/>
      <c r="I22" s="50">
        <f>SUM(I17:I21)</f>
        <v>9.5130136986301377</v>
      </c>
      <c r="J22" s="55">
        <f>SUM(J17:J21)</f>
        <v>50</v>
      </c>
      <c r="K22" s="50"/>
      <c r="L22" s="51">
        <f>SUM(L16:L21)</f>
        <v>9.5130136986301395</v>
      </c>
      <c r="M22" s="4"/>
      <c r="N22" s="43">
        <f>SUM(N17:N20)</f>
        <v>50.000000202987238</v>
      </c>
    </row>
    <row r="23" spans="1:45" ht="15" customHeight="1">
      <c r="A23" s="1"/>
      <c r="B23" s="1"/>
      <c r="C23" s="1"/>
      <c r="D23" s="1"/>
      <c r="E23" s="2"/>
      <c r="F23" s="3"/>
      <c r="G23" s="2"/>
      <c r="H23" s="2"/>
      <c r="I23" s="2"/>
      <c r="J23" s="2"/>
      <c r="K23" s="2"/>
      <c r="L23" s="2"/>
      <c r="M23" s="4"/>
    </row>
    <row r="24" spans="1:45" ht="15" customHeight="1">
      <c r="F24" s="130" t="s">
        <v>19</v>
      </c>
      <c r="G24" s="130"/>
      <c r="H24" s="130"/>
      <c r="I24" s="130"/>
      <c r="J24" s="130"/>
      <c r="K24" s="130"/>
      <c r="L24" s="130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</row>
    <row r="25" spans="1:45" ht="15" customHeight="1">
      <c r="F25" s="130"/>
      <c r="G25" s="130"/>
      <c r="H25" s="130"/>
      <c r="I25" s="130"/>
      <c r="J25" s="130"/>
      <c r="K25" s="130"/>
      <c r="L25" s="130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</row>
    <row r="26" spans="1:45" ht="15" customHeight="1">
      <c r="F26" s="130"/>
      <c r="G26" s="130"/>
      <c r="H26" s="130"/>
      <c r="I26" s="130"/>
      <c r="J26" s="130"/>
      <c r="K26" s="130"/>
      <c r="L26" s="130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</row>
    <row r="27" spans="1:45" ht="15" customHeight="1"/>
    <row r="28" spans="1:45" ht="15" customHeight="1"/>
    <row r="29" spans="1:45" ht="15" customHeight="1"/>
    <row r="30" spans="1:45" ht="15" customHeight="1"/>
    <row r="31" spans="1:45" ht="15" customHeight="1"/>
    <row r="32" spans="1:45" ht="15" customHeight="1">
      <c r="F32" s="5"/>
      <c r="G32" s="5"/>
      <c r="H32" s="5"/>
      <c r="I32" s="5"/>
      <c r="J32" s="5"/>
      <c r="K32" s="5"/>
      <c r="L32" s="5"/>
      <c r="M32" s="5"/>
    </row>
    <row r="33" spans="6:13" ht="15" customHeight="1">
      <c r="F33" s="5"/>
      <c r="G33" s="5"/>
      <c r="H33" s="5"/>
      <c r="I33" s="5"/>
      <c r="J33" s="5"/>
      <c r="K33" s="5"/>
      <c r="L33" s="5"/>
      <c r="M33" s="5"/>
    </row>
    <row r="34" spans="6:13" ht="15" customHeight="1">
      <c r="F34" s="5"/>
      <c r="G34" s="5"/>
      <c r="H34" s="5"/>
      <c r="I34" s="5"/>
      <c r="J34" s="5"/>
      <c r="K34" s="5"/>
      <c r="L34" s="5"/>
      <c r="M34" s="5"/>
    </row>
    <row r="35" spans="6:13" ht="15" customHeight="1"/>
    <row r="36" spans="6:13" ht="15" customHeight="1"/>
    <row r="37" spans="6:13" ht="15" customHeight="1"/>
    <row r="38" spans="6:13" ht="15" customHeight="1"/>
    <row r="39" spans="6:13" ht="15" customHeight="1"/>
    <row r="40" spans="6:13" ht="15" customHeight="1"/>
    <row r="41" spans="6:13" ht="15" customHeight="1"/>
    <row r="42" spans="6:13" ht="15" customHeight="1"/>
    <row r="43" spans="6:13" ht="15" customHeight="1"/>
    <row r="44" spans="6:13" ht="15" customHeight="1"/>
    <row r="45" spans="6:13" ht="15" customHeight="1"/>
    <row r="46" spans="6:13" ht="15" customHeight="1"/>
    <row r="47" spans="6:13" ht="15" customHeight="1"/>
    <row r="48" spans="6:13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</sheetData>
  <sheetProtection algorithmName="SHA-512" hashValue="yybXOnpTGTJbBs06JfviLA1Pcxk+H7UX7sKJmDAmFlzZFPgzbTwEUQt0GFqr3cdDwVc3ej7Jy9r/0ETxOzeRgg==" saltValue="UQQ4jZYAaapIUTAhr0yx3g==" spinCount="100000" sheet="1" selectLockedCells="1"/>
  <mergeCells count="9">
    <mergeCell ref="F24:L26"/>
    <mergeCell ref="J12:K12"/>
    <mergeCell ref="F22:H22"/>
    <mergeCell ref="J8:K8"/>
    <mergeCell ref="J9:K9"/>
    <mergeCell ref="F10:F11"/>
    <mergeCell ref="G10:G11"/>
    <mergeCell ref="J10:K10"/>
    <mergeCell ref="J11:K11"/>
  </mergeCells>
  <pageMargins left="0.39370078740157483" right="0.39370078740157483" top="0.39370078740157483" bottom="0.39370078740157483" header="0" footer="0"/>
  <pageSetup paperSize="9" scale="86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E838D-82BF-4E0A-BABD-CCE8048B622F}">
  <sheetPr>
    <pageSetUpPr fitToPage="1"/>
  </sheetPr>
  <dimension ref="A1:CL49"/>
  <sheetViews>
    <sheetView showGridLines="0" zoomScale="85" zoomScaleNormal="85" workbookViewId="0">
      <selection activeCell="G9" sqref="G9"/>
    </sheetView>
  </sheetViews>
  <sheetFormatPr baseColWidth="10" defaultColWidth="11.42578125" defaultRowHeight="15" customHeight="1" zeroHeight="1" outlineLevelCol="1"/>
  <cols>
    <col min="1" max="1" width="16.5703125" style="60" customWidth="1"/>
    <col min="2" max="2" width="34.85546875" style="60" hidden="1" customWidth="1"/>
    <col min="3" max="3" width="15.42578125" style="60" hidden="1" customWidth="1"/>
    <col min="4" max="4" width="34.42578125" style="60" hidden="1" customWidth="1"/>
    <col min="5" max="5" width="19.85546875" style="91" customWidth="1"/>
    <col min="6" max="6" width="36.5703125" style="92" bestFit="1" customWidth="1"/>
    <col min="7" max="12" width="19.7109375" style="91" customWidth="1"/>
    <col min="13" max="13" width="19.7109375" style="93" customWidth="1"/>
    <col min="14" max="17" width="19.7109375" style="60" hidden="1" customWidth="1"/>
    <col min="18" max="19" width="19.7109375" style="60" customWidth="1"/>
    <col min="20" max="88" width="11.42578125" style="60" customWidth="1"/>
    <col min="89" max="90" width="11.42578125" style="60"/>
    <col min="91" max="16384" width="11.42578125" style="60" outlineLevel="1"/>
  </cols>
  <sheetData>
    <row r="1" spans="2:18">
      <c r="E1" s="57"/>
      <c r="F1" s="58"/>
      <c r="G1" s="57"/>
      <c r="H1" s="57"/>
      <c r="I1" s="57"/>
      <c r="J1" s="57"/>
      <c r="K1" s="57"/>
      <c r="L1" s="57"/>
      <c r="M1" s="59"/>
      <c r="N1" s="56"/>
      <c r="O1" s="56"/>
      <c r="P1" s="56"/>
      <c r="Q1" s="56"/>
      <c r="R1" s="56"/>
    </row>
    <row r="2" spans="2:18">
      <c r="E2" s="57"/>
      <c r="F2" s="58"/>
      <c r="G2" s="57"/>
      <c r="H2" s="57"/>
      <c r="I2" s="57"/>
      <c r="J2" s="57"/>
      <c r="K2" s="57"/>
      <c r="L2" s="57"/>
      <c r="M2" s="59"/>
      <c r="N2" s="56"/>
      <c r="O2" s="56"/>
      <c r="P2" s="56"/>
      <c r="Q2" s="56"/>
      <c r="R2" s="56"/>
    </row>
    <row r="3" spans="2:18">
      <c r="E3" s="57"/>
      <c r="F3" s="58"/>
      <c r="G3" s="57"/>
      <c r="H3" s="57"/>
      <c r="I3" s="57"/>
      <c r="J3" s="57"/>
      <c r="K3" s="57"/>
      <c r="L3" s="57"/>
      <c r="M3" s="59"/>
      <c r="N3" s="56"/>
      <c r="O3" s="56"/>
      <c r="P3" s="56"/>
      <c r="Q3" s="56"/>
      <c r="R3" s="56"/>
    </row>
    <row r="4" spans="2:18">
      <c r="E4" s="57"/>
      <c r="F4" s="58"/>
      <c r="G4" s="57"/>
      <c r="H4" s="57"/>
      <c r="I4" s="57"/>
      <c r="J4" s="57"/>
      <c r="K4" s="57"/>
      <c r="L4" s="57"/>
      <c r="M4" s="59"/>
      <c r="N4" s="56"/>
      <c r="O4" s="56"/>
      <c r="P4" s="56"/>
      <c r="Q4" s="56"/>
      <c r="R4" s="56"/>
    </row>
    <row r="5" spans="2:18">
      <c r="E5" s="57"/>
      <c r="F5" s="58"/>
      <c r="G5" s="57"/>
      <c r="H5" s="57"/>
      <c r="I5" s="57"/>
      <c r="J5" s="57"/>
      <c r="K5" s="57"/>
      <c r="L5" s="57"/>
      <c r="M5" s="59"/>
      <c r="N5" s="56"/>
      <c r="O5" s="56"/>
      <c r="P5" s="56"/>
      <c r="Q5" s="56"/>
      <c r="R5" s="56"/>
    </row>
    <row r="6" spans="2:18">
      <c r="E6" s="57"/>
      <c r="F6" s="6" t="s">
        <v>47</v>
      </c>
      <c r="G6" s="57"/>
      <c r="H6" s="57"/>
      <c r="I6" s="57"/>
      <c r="J6" s="57"/>
      <c r="K6" s="57"/>
      <c r="L6" s="57"/>
      <c r="M6" s="59"/>
      <c r="N6" s="56"/>
      <c r="O6" s="56"/>
      <c r="P6" s="56"/>
      <c r="Q6" s="56"/>
      <c r="R6" s="56"/>
    </row>
    <row r="7" spans="2:18">
      <c r="E7" s="57"/>
      <c r="F7" s="6" t="s">
        <v>36</v>
      </c>
      <c r="G7" s="57"/>
      <c r="H7" s="57"/>
      <c r="I7" s="57"/>
      <c r="J7" s="57"/>
      <c r="K7" s="57"/>
      <c r="L7" s="57"/>
      <c r="M7" s="59"/>
      <c r="N7" s="56"/>
      <c r="O7" s="56"/>
      <c r="P7" s="56"/>
      <c r="Q7" s="56"/>
      <c r="R7" s="56"/>
    </row>
    <row r="8" spans="2:18">
      <c r="E8" s="57"/>
      <c r="F8" s="58"/>
      <c r="G8" s="57"/>
      <c r="H8" s="57"/>
      <c r="I8" s="57"/>
      <c r="J8" s="57"/>
      <c r="K8" s="57"/>
      <c r="L8" s="57"/>
      <c r="M8" s="59"/>
      <c r="N8" s="56"/>
      <c r="O8" s="56"/>
      <c r="P8" s="56"/>
      <c r="Q8" s="56"/>
      <c r="R8" s="56"/>
    </row>
    <row r="9" spans="2:18">
      <c r="E9" s="57"/>
      <c r="F9" s="62" t="s">
        <v>37</v>
      </c>
      <c r="G9" s="63">
        <v>1000</v>
      </c>
      <c r="H9" s="57"/>
      <c r="I9" s="57"/>
      <c r="J9" s="140" t="s">
        <v>0</v>
      </c>
      <c r="K9" s="140"/>
      <c r="L9" s="9">
        <f>+XIRR(L15:L19,F15:F19)</f>
        <v>1.7155527949333196</v>
      </c>
      <c r="M9" s="10"/>
      <c r="N9" s="56"/>
      <c r="O9" s="56"/>
      <c r="P9" s="56"/>
      <c r="Q9" s="56"/>
      <c r="R9" s="56"/>
    </row>
    <row r="10" spans="2:18">
      <c r="E10" s="57"/>
      <c r="F10" s="62" t="s">
        <v>6</v>
      </c>
      <c r="G10" s="46">
        <v>45359</v>
      </c>
      <c r="H10" s="57"/>
      <c r="I10" s="57"/>
      <c r="J10" s="140" t="s">
        <v>11</v>
      </c>
      <c r="K10" s="140"/>
      <c r="L10" s="9">
        <f>+NOMINAL(L9,4)</f>
        <v>1.1348120769815599</v>
      </c>
      <c r="M10" s="120"/>
      <c r="N10" s="56"/>
      <c r="O10" s="56"/>
      <c r="P10" s="56"/>
      <c r="Q10" s="56"/>
      <c r="R10" s="56"/>
    </row>
    <row r="11" spans="2:18">
      <c r="E11" s="57"/>
      <c r="F11" s="62" t="s">
        <v>38</v>
      </c>
      <c r="G11" s="121">
        <v>1.089375</v>
      </c>
      <c r="H11" s="57"/>
      <c r="I11" s="57"/>
      <c r="J11" s="140" t="s">
        <v>2</v>
      </c>
      <c r="K11" s="140"/>
      <c r="L11" s="65">
        <f>+SUM(Q16:Q19)/(365/12)</f>
        <v>8.6379342381072455</v>
      </c>
      <c r="M11" s="64"/>
      <c r="N11" s="56"/>
      <c r="O11" s="56"/>
      <c r="P11" s="56"/>
      <c r="Q11" s="56"/>
      <c r="R11" s="56"/>
    </row>
    <row r="12" spans="2:18">
      <c r="E12" s="57"/>
      <c r="F12" s="62" t="s">
        <v>39</v>
      </c>
      <c r="G12" s="94">
        <v>0.05</v>
      </c>
      <c r="H12" s="66"/>
      <c r="I12" s="61"/>
      <c r="J12" s="140" t="s">
        <v>40</v>
      </c>
      <c r="K12" s="140"/>
      <c r="L12" s="9">
        <f>+N20/G15</f>
        <v>1.000000000295413</v>
      </c>
      <c r="M12" s="67"/>
      <c r="N12" s="122"/>
      <c r="O12" s="56"/>
      <c r="P12" s="56"/>
      <c r="Q12" s="56"/>
      <c r="R12" s="56"/>
    </row>
    <row r="13" spans="2:18" ht="15.75" thickBot="1">
      <c r="E13" s="57"/>
      <c r="F13" s="58"/>
      <c r="G13" s="57"/>
      <c r="H13" s="57"/>
      <c r="I13" s="57"/>
      <c r="J13" s="57"/>
      <c r="K13" s="57"/>
      <c r="L13" s="57"/>
      <c r="M13" s="69"/>
      <c r="N13" s="122"/>
      <c r="O13" s="56"/>
      <c r="P13" s="56"/>
      <c r="Q13" s="56"/>
      <c r="R13" s="56"/>
    </row>
    <row r="14" spans="2:18" s="74" customFormat="1" ht="28.5" customHeight="1" thickBot="1">
      <c r="B14" s="95"/>
      <c r="C14" s="95" t="s">
        <v>7</v>
      </c>
      <c r="D14" s="95"/>
      <c r="E14" s="71"/>
      <c r="F14" s="53" t="s">
        <v>3</v>
      </c>
      <c r="G14" s="53" t="s">
        <v>41</v>
      </c>
      <c r="H14" s="53" t="s">
        <v>4</v>
      </c>
      <c r="I14" s="53" t="s">
        <v>42</v>
      </c>
      <c r="J14" s="53" t="s">
        <v>43</v>
      </c>
      <c r="K14" s="53" t="s">
        <v>44</v>
      </c>
      <c r="L14" s="27" t="s">
        <v>45</v>
      </c>
      <c r="M14" s="72"/>
      <c r="N14" s="73" t="s">
        <v>1</v>
      </c>
      <c r="O14" s="73" t="s">
        <v>5</v>
      </c>
      <c r="Q14" s="73" t="s">
        <v>8</v>
      </c>
      <c r="R14" s="70"/>
    </row>
    <row r="15" spans="2:18">
      <c r="B15" s="75">
        <f>+D15</f>
        <v>45359</v>
      </c>
      <c r="C15" s="123">
        <f>+$G$11+$G$12</f>
        <v>1.139375</v>
      </c>
      <c r="D15" s="75">
        <f>+G10</f>
        <v>45359</v>
      </c>
      <c r="E15" s="77"/>
      <c r="F15" s="78">
        <f>+G10</f>
        <v>45359</v>
      </c>
      <c r="G15" s="97">
        <f>+G9</f>
        <v>1000</v>
      </c>
      <c r="H15" s="80"/>
      <c r="I15" s="79"/>
      <c r="J15" s="79"/>
      <c r="K15" s="97">
        <f>+G15-J15</f>
        <v>1000</v>
      </c>
      <c r="L15" s="81">
        <f>-G15</f>
        <v>-1000</v>
      </c>
      <c r="M15" s="82"/>
      <c r="N15" s="83"/>
      <c r="O15" s="83"/>
      <c r="R15" s="56"/>
    </row>
    <row r="16" spans="2:18">
      <c r="B16" s="31">
        <v>45451</v>
      </c>
      <c r="C16" s="123">
        <f>+$G$11+$G$12</f>
        <v>1.139375</v>
      </c>
      <c r="D16" s="31">
        <f>+B16+2</f>
        <v>45453</v>
      </c>
      <c r="E16" s="77"/>
      <c r="F16" s="38">
        <f>+D16</f>
        <v>45453</v>
      </c>
      <c r="G16" s="97">
        <f>+K15</f>
        <v>1000</v>
      </c>
      <c r="H16" s="124">
        <f>+B16-B15</f>
        <v>92</v>
      </c>
      <c r="I16" s="79">
        <f>+G16*($G$11+$G$12)*(H16)/365</f>
        <v>287.1849315068493</v>
      </c>
      <c r="J16" s="97"/>
      <c r="K16" s="97">
        <f>+G16-J16</f>
        <v>1000</v>
      </c>
      <c r="L16" s="81">
        <f>+I16+J16</f>
        <v>287.1849315068493</v>
      </c>
      <c r="M16" s="82"/>
      <c r="N16" s="86">
        <f>+L16/(1+$L$9)^((O16)/365)</f>
        <v>222.0385032902393</v>
      </c>
      <c r="O16" s="87">
        <f>+F16-$F$15</f>
        <v>94</v>
      </c>
      <c r="Q16" s="88">
        <f>+(N16/$N$20)*O16</f>
        <v>20.871619303116745</v>
      </c>
      <c r="R16" s="56"/>
    </row>
    <row r="17" spans="2:18">
      <c r="B17" s="31">
        <v>45543</v>
      </c>
      <c r="C17" s="123">
        <f>+$G$11+$G$12</f>
        <v>1.139375</v>
      </c>
      <c r="D17" s="31">
        <f>+B17+1</f>
        <v>45544</v>
      </c>
      <c r="E17" s="77"/>
      <c r="F17" s="38">
        <f>+D17</f>
        <v>45544</v>
      </c>
      <c r="G17" s="97">
        <f>+K16</f>
        <v>1000</v>
      </c>
      <c r="H17" s="124">
        <f t="shared" ref="H17:H18" si="0">+B17-B16</f>
        <v>92</v>
      </c>
      <c r="I17" s="79">
        <f>+G17*($G$11+$G$12)*(H17)/365</f>
        <v>287.1849315068493</v>
      </c>
      <c r="J17" s="97"/>
      <c r="K17" s="97">
        <f>+G17-J17</f>
        <v>1000</v>
      </c>
      <c r="L17" s="81">
        <f>+I17+J17</f>
        <v>287.1849315068493</v>
      </c>
      <c r="M17" s="82"/>
      <c r="N17" s="86">
        <f>+L17/(1+$L$9)^((O17)/365)</f>
        <v>173.08558159968157</v>
      </c>
      <c r="O17" s="87">
        <f>+F17-$F$15</f>
        <v>185</v>
      </c>
      <c r="Q17" s="88">
        <f>+(N17/$N$20)*O17</f>
        <v>32.020832586481717</v>
      </c>
      <c r="R17" s="56"/>
    </row>
    <row r="18" spans="2:18">
      <c r="B18" s="31">
        <v>45634</v>
      </c>
      <c r="C18" s="123">
        <f>+$G$11+$G$12</f>
        <v>1.139375</v>
      </c>
      <c r="D18" s="31">
        <f>+B18+1</f>
        <v>45635</v>
      </c>
      <c r="E18" s="77"/>
      <c r="F18" s="38">
        <f>+D18</f>
        <v>45635</v>
      </c>
      <c r="G18" s="97">
        <f>+K17</f>
        <v>1000</v>
      </c>
      <c r="H18" s="124">
        <f t="shared" si="0"/>
        <v>91</v>
      </c>
      <c r="I18" s="79">
        <f>+G18*($G$11+$G$12)*(H18)/365</f>
        <v>284.06335616438355</v>
      </c>
      <c r="J18" s="97"/>
      <c r="K18" s="97">
        <f>+G18-J18</f>
        <v>1000</v>
      </c>
      <c r="L18" s="81">
        <f>+I18+J18</f>
        <v>284.06335616438355</v>
      </c>
      <c r="M18" s="82"/>
      <c r="N18" s="86">
        <f>+L18/(1+$L$9)^((O18)/365)</f>
        <v>133.45875134426205</v>
      </c>
      <c r="O18" s="87">
        <f>+F18-$F$15</f>
        <v>276</v>
      </c>
      <c r="Q18" s="88">
        <f>+(N18/$N$20)*O18</f>
        <v>36.834615360134897</v>
      </c>
      <c r="R18" s="56"/>
    </row>
    <row r="19" spans="2:18" ht="15.75" thickBot="1">
      <c r="B19" s="31">
        <v>45724</v>
      </c>
      <c r="C19" s="123">
        <f>+$G$11+$G$12</f>
        <v>1.139375</v>
      </c>
      <c r="D19" s="31">
        <f>B19+2</f>
        <v>45726</v>
      </c>
      <c r="E19" s="77"/>
      <c r="F19" s="38">
        <f>+D19</f>
        <v>45726</v>
      </c>
      <c r="G19" s="97">
        <f>+K18</f>
        <v>1000</v>
      </c>
      <c r="H19" s="124">
        <f>+D19-B18</f>
        <v>92</v>
      </c>
      <c r="I19" s="79">
        <f>+G19*($G$11+$G$12)*(H19)/365</f>
        <v>287.1849315068493</v>
      </c>
      <c r="J19" s="97">
        <f>G9</f>
        <v>1000</v>
      </c>
      <c r="K19" s="97">
        <f>+G19-J19</f>
        <v>0</v>
      </c>
      <c r="L19" s="81">
        <f>+I19+J19</f>
        <v>1287.1849315068494</v>
      </c>
      <c r="M19" s="82"/>
      <c r="N19" s="86">
        <f>+L19/(1+$L$9)^((O19)/365)</f>
        <v>471.41716406123021</v>
      </c>
      <c r="O19" s="87">
        <f>+F19-$F$15</f>
        <v>367</v>
      </c>
      <c r="Q19" s="88">
        <f>+(N19/$N$20)*O19</f>
        <v>173.01009915936206</v>
      </c>
      <c r="R19" s="56"/>
    </row>
    <row r="20" spans="2:18" ht="15.75" thickBot="1">
      <c r="B20" s="125"/>
      <c r="C20" s="123"/>
      <c r="D20" s="125"/>
      <c r="E20" s="57"/>
      <c r="F20" s="132" t="s">
        <v>9</v>
      </c>
      <c r="G20" s="133"/>
      <c r="H20" s="134"/>
      <c r="I20" s="50">
        <f>SUM(I16:I19)</f>
        <v>1145.6181506849314</v>
      </c>
      <c r="J20" s="55">
        <f>SUM(J16:J19)</f>
        <v>1000</v>
      </c>
      <c r="K20" s="50"/>
      <c r="L20" s="51">
        <f>SUM(L15:L19)</f>
        <v>1145.6181506849316</v>
      </c>
      <c r="M20" s="126"/>
      <c r="N20" s="90">
        <f>SUM(N16:N19)</f>
        <v>1000.0000002954131</v>
      </c>
      <c r="R20" s="56"/>
    </row>
    <row r="21" spans="2:18">
      <c r="E21" s="57"/>
      <c r="F21" s="58"/>
      <c r="G21" s="57"/>
      <c r="H21" s="57"/>
      <c r="I21" s="57"/>
      <c r="J21" s="57"/>
      <c r="K21" s="57"/>
      <c r="L21" s="57"/>
      <c r="M21" s="59"/>
      <c r="N21" s="56"/>
      <c r="O21" s="56"/>
      <c r="P21" s="56"/>
      <c r="Q21" s="56"/>
      <c r="R21" s="56"/>
    </row>
    <row r="22" spans="2:18">
      <c r="E22" s="57"/>
      <c r="F22" s="57"/>
      <c r="G22" s="57"/>
      <c r="H22" s="57"/>
      <c r="I22" s="57"/>
      <c r="J22" s="57"/>
      <c r="K22" s="57"/>
      <c r="L22" s="57"/>
      <c r="M22" s="59"/>
      <c r="N22" s="56"/>
      <c r="O22" s="56"/>
      <c r="P22" s="56"/>
      <c r="Q22" s="56"/>
      <c r="R22" s="56"/>
    </row>
    <row r="23" spans="2:18" ht="19.5" customHeight="1">
      <c r="F23" s="141" t="s">
        <v>46</v>
      </c>
      <c r="G23" s="141"/>
      <c r="H23" s="141"/>
      <c r="I23" s="141"/>
      <c r="J23" s="141"/>
      <c r="K23" s="141"/>
      <c r="L23" s="141"/>
      <c r="M23" s="60"/>
    </row>
    <row r="24" spans="2:18" ht="19.5" customHeight="1">
      <c r="F24" s="141"/>
      <c r="G24" s="141"/>
      <c r="H24" s="141"/>
      <c r="I24" s="141"/>
      <c r="J24" s="141"/>
      <c r="K24" s="141"/>
      <c r="L24" s="141"/>
      <c r="M24" s="60"/>
    </row>
    <row r="25" spans="2:18">
      <c r="E25" s="57"/>
      <c r="F25" s="58"/>
      <c r="G25" s="57"/>
      <c r="H25" s="57"/>
      <c r="I25" s="57"/>
      <c r="J25" s="57"/>
      <c r="K25" s="57"/>
      <c r="L25" s="57"/>
      <c r="M25" s="59"/>
      <c r="N25" s="56"/>
      <c r="O25" s="56"/>
      <c r="P25" s="56"/>
      <c r="Q25" s="56"/>
      <c r="R25" s="56"/>
    </row>
    <row r="26" spans="2:18">
      <c r="E26" s="57"/>
      <c r="F26" s="58"/>
      <c r="G26" s="57"/>
      <c r="H26" s="57"/>
      <c r="I26" s="57"/>
      <c r="J26" s="57"/>
      <c r="K26" s="57"/>
      <c r="L26" s="57"/>
      <c r="M26" s="59"/>
      <c r="N26" s="56"/>
      <c r="O26" s="56"/>
      <c r="P26" s="56"/>
      <c r="Q26" s="56"/>
      <c r="R26" s="56"/>
    </row>
    <row r="27" spans="2:18">
      <c r="E27" s="57"/>
      <c r="F27" s="58"/>
      <c r="G27" s="57"/>
      <c r="H27" s="57"/>
      <c r="I27" s="57"/>
      <c r="J27" s="57"/>
      <c r="K27" s="57"/>
      <c r="L27" s="57"/>
      <c r="M27" s="59"/>
      <c r="N27" s="56"/>
      <c r="O27" s="56"/>
      <c r="P27" s="56"/>
      <c r="Q27" s="56"/>
      <c r="R27" s="56"/>
    </row>
    <row r="28" spans="2:18">
      <c r="E28" s="57"/>
      <c r="F28" s="58"/>
      <c r="G28" s="57"/>
      <c r="H28" s="57"/>
      <c r="I28" s="57"/>
      <c r="J28" s="57"/>
      <c r="K28" s="57"/>
      <c r="L28" s="57"/>
      <c r="M28" s="59"/>
      <c r="N28" s="56"/>
      <c r="O28" s="56"/>
      <c r="P28" s="56"/>
      <c r="Q28" s="56"/>
      <c r="R28" s="56"/>
    </row>
    <row r="29" spans="2:18">
      <c r="E29" s="57"/>
      <c r="F29" s="58"/>
      <c r="G29" s="57"/>
      <c r="H29" s="57"/>
      <c r="I29" s="57"/>
      <c r="J29" s="57"/>
      <c r="K29" s="57"/>
      <c r="L29" s="57"/>
      <c r="M29" s="59"/>
      <c r="N29" s="56"/>
      <c r="O29" s="56"/>
      <c r="P29" s="56"/>
      <c r="Q29" s="56"/>
      <c r="R29" s="56"/>
    </row>
    <row r="30" spans="2:18">
      <c r="E30" s="57"/>
      <c r="F30" s="58"/>
      <c r="G30" s="57"/>
      <c r="H30" s="57"/>
      <c r="I30" s="57"/>
      <c r="J30" s="57"/>
      <c r="K30" s="57"/>
      <c r="L30" s="57"/>
      <c r="M30" s="59"/>
      <c r="N30" s="56"/>
      <c r="O30" s="56"/>
      <c r="P30" s="56"/>
      <c r="Q30" s="56"/>
      <c r="R30" s="56"/>
    </row>
    <row r="31" spans="2:18">
      <c r="E31" s="57"/>
      <c r="F31" s="58"/>
      <c r="G31" s="57"/>
      <c r="H31" s="57"/>
      <c r="I31" s="57"/>
      <c r="J31" s="57"/>
      <c r="K31" s="57"/>
      <c r="L31" s="57"/>
      <c r="M31" s="59"/>
      <c r="N31" s="56"/>
      <c r="O31" s="56"/>
      <c r="P31" s="56"/>
      <c r="Q31" s="56"/>
      <c r="R31" s="56"/>
    </row>
    <row r="32" spans="2:18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</sheetData>
  <sheetProtection algorithmName="SHA-512" hashValue="Yo4Y08cPNsmqphDbAsNe6LxJt8Fy0z+AFO7R+u/YoVCPVZk81jz0ICtbe4XPFrjHuJQUINYDs6kzr3mfxKxChA==" saltValue="TOLUDF+RRwMVAEFLRVcFlQ==" spinCount="100000" sheet="1" selectLockedCells="1"/>
  <mergeCells count="6">
    <mergeCell ref="F23:L24"/>
    <mergeCell ref="J9:K9"/>
    <mergeCell ref="J10:K10"/>
    <mergeCell ref="J11:K11"/>
    <mergeCell ref="J12:K12"/>
    <mergeCell ref="F20:H20"/>
  </mergeCells>
  <pageMargins left="0.39370078740157483" right="0.39370078740157483" top="0.39370078740157483" bottom="0.39370078740157483" header="0" footer="0"/>
  <pageSetup paperSize="9" scale="66" orientation="landscape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BA36F-1B35-493E-8663-CFC98E3DE92F}">
  <sheetPr>
    <pageSetUpPr fitToPage="1"/>
  </sheetPr>
  <dimension ref="A1:CJ40"/>
  <sheetViews>
    <sheetView showGridLines="0" topLeftCell="E1" zoomScale="85" zoomScaleNormal="85" workbookViewId="0">
      <selection activeCell="G8" sqref="G8"/>
    </sheetView>
  </sheetViews>
  <sheetFormatPr baseColWidth="10" defaultColWidth="11.42578125" defaultRowHeight="0" customHeight="1" zeroHeight="1" outlineLevelCol="1"/>
  <cols>
    <col min="1" max="1" width="19.85546875" style="60" customWidth="1"/>
    <col min="2" max="2" width="36" style="60" hidden="1" customWidth="1"/>
    <col min="3" max="3" width="13.42578125" style="60" hidden="1" customWidth="1"/>
    <col min="4" max="4" width="36" style="60" hidden="1" customWidth="1"/>
    <col min="5" max="5" width="30.5703125" style="91" customWidth="1"/>
    <col min="6" max="6" width="37.28515625" style="92" bestFit="1" customWidth="1"/>
    <col min="7" max="7" width="16.7109375" style="91" bestFit="1" customWidth="1"/>
    <col min="8" max="8" width="13.42578125" style="91" bestFit="1" customWidth="1"/>
    <col min="9" max="9" width="17.7109375" style="91" bestFit="1" customWidth="1"/>
    <col min="10" max="10" width="21.28515625" style="91" bestFit="1" customWidth="1"/>
    <col min="11" max="11" width="23.7109375" style="91" bestFit="1" customWidth="1"/>
    <col min="12" max="12" width="17.42578125" style="91" bestFit="1" customWidth="1"/>
    <col min="13" max="13" width="30.5703125" style="93" customWidth="1"/>
    <col min="14" max="14" width="12.5703125" style="60" hidden="1" customWidth="1"/>
    <col min="15" max="15" width="20.42578125" style="60" hidden="1" customWidth="1"/>
    <col min="16" max="16" width="8.42578125" style="60" hidden="1" customWidth="1"/>
    <col min="17" max="17" width="14.28515625" style="60" hidden="1" customWidth="1"/>
    <col min="18" max="88" width="11.42578125" style="60" customWidth="1"/>
    <col min="89" max="16384" width="11.42578125" style="60" outlineLevel="1"/>
  </cols>
  <sheetData>
    <row r="1" spans="1:17" ht="15">
      <c r="A1" s="56"/>
      <c r="B1" s="56"/>
      <c r="C1" s="56"/>
      <c r="D1" s="56"/>
      <c r="E1" s="57"/>
      <c r="F1" s="58"/>
      <c r="G1" s="57"/>
      <c r="H1" s="57"/>
      <c r="I1" s="57"/>
      <c r="J1" s="57"/>
      <c r="K1" s="57"/>
      <c r="L1" s="57"/>
      <c r="M1" s="59"/>
    </row>
    <row r="2" spans="1:17" ht="15">
      <c r="A2" s="56"/>
      <c r="B2" s="56"/>
      <c r="C2" s="56"/>
      <c r="D2" s="56"/>
      <c r="E2" s="57"/>
      <c r="F2" s="58"/>
      <c r="G2" s="57"/>
      <c r="H2" s="57"/>
      <c r="I2" s="57"/>
      <c r="J2" s="57"/>
      <c r="K2" s="57"/>
      <c r="L2" s="57"/>
      <c r="M2" s="59"/>
    </row>
    <row r="3" spans="1:17" ht="15">
      <c r="A3" s="56"/>
      <c r="B3" s="56"/>
      <c r="C3" s="56"/>
      <c r="D3" s="56"/>
      <c r="E3" s="57"/>
      <c r="F3" s="58"/>
      <c r="G3" s="57"/>
      <c r="H3" s="57"/>
      <c r="I3" s="57"/>
      <c r="J3" s="57"/>
      <c r="K3" s="57"/>
      <c r="L3" s="57"/>
      <c r="M3" s="59"/>
    </row>
    <row r="4" spans="1:17" ht="15">
      <c r="A4" s="56"/>
      <c r="B4" s="56"/>
      <c r="C4" s="56"/>
      <c r="D4" s="56"/>
      <c r="E4" s="57"/>
      <c r="F4" s="58"/>
      <c r="G4" s="57"/>
      <c r="H4" s="57"/>
      <c r="I4" s="57"/>
      <c r="J4" s="57"/>
      <c r="K4" s="57"/>
      <c r="L4" s="57"/>
      <c r="M4" s="59"/>
    </row>
    <row r="5" spans="1:17" ht="15">
      <c r="A5" s="56"/>
      <c r="B5" s="56"/>
      <c r="C5" s="56"/>
      <c r="D5" s="56"/>
      <c r="E5" s="57"/>
      <c r="F5" s="6" t="s">
        <v>48</v>
      </c>
      <c r="G5" s="61"/>
      <c r="H5" s="61"/>
      <c r="I5" s="61"/>
      <c r="J5" s="57"/>
      <c r="K5" s="57"/>
      <c r="L5" s="57"/>
      <c r="M5" s="59"/>
    </row>
    <row r="6" spans="1:17" ht="15">
      <c r="A6" s="56"/>
      <c r="B6" s="56"/>
      <c r="C6" s="56"/>
      <c r="D6" s="56"/>
      <c r="E6" s="57"/>
      <c r="F6" s="61" t="s">
        <v>49</v>
      </c>
      <c r="G6" s="57"/>
      <c r="H6" s="57"/>
      <c r="I6" s="57"/>
      <c r="J6" s="57"/>
      <c r="K6" s="57"/>
      <c r="L6" s="57"/>
      <c r="M6" s="59"/>
    </row>
    <row r="7" spans="1:17" ht="15">
      <c r="A7" s="56"/>
      <c r="B7" s="56"/>
      <c r="C7" s="56"/>
      <c r="D7" s="56"/>
      <c r="E7" s="57"/>
      <c r="F7" s="58"/>
      <c r="G7" s="57"/>
      <c r="H7" s="57"/>
      <c r="I7" s="57"/>
      <c r="J7" s="57"/>
      <c r="K7" s="57"/>
      <c r="L7" s="57"/>
      <c r="M7" s="59"/>
    </row>
    <row r="8" spans="1:17" ht="15">
      <c r="A8" s="56"/>
      <c r="B8" s="56"/>
      <c r="C8" s="56"/>
      <c r="D8" s="56"/>
      <c r="E8" s="57"/>
      <c r="F8" s="7" t="s">
        <v>21</v>
      </c>
      <c r="G8" s="8">
        <v>250</v>
      </c>
      <c r="H8" s="57"/>
      <c r="I8" s="57"/>
      <c r="J8" s="140" t="s">
        <v>0</v>
      </c>
      <c r="K8" s="140"/>
      <c r="L8" s="9">
        <f>+XIRR(L14:L26,F14:F26)</f>
        <v>2.9802322387695314E-9</v>
      </c>
      <c r="M8" s="10"/>
    </row>
    <row r="9" spans="1:17" ht="15">
      <c r="A9" s="56"/>
      <c r="B9" s="56"/>
      <c r="C9" s="56"/>
      <c r="D9" s="56"/>
      <c r="E9" s="57"/>
      <c r="F9" s="7" t="s">
        <v>6</v>
      </c>
      <c r="G9" s="46">
        <v>45359</v>
      </c>
      <c r="H9" s="57"/>
      <c r="I9" s="57"/>
      <c r="J9" s="140" t="s">
        <v>11</v>
      </c>
      <c r="K9" s="140"/>
      <c r="L9" s="9">
        <f>+(((1+L8)^(1/4)-1)*4)</f>
        <v>2.9802320611338473E-9</v>
      </c>
      <c r="M9" s="64"/>
    </row>
    <row r="10" spans="1:17" ht="15">
      <c r="A10" s="56"/>
      <c r="B10" s="56"/>
      <c r="C10" s="56"/>
      <c r="D10" s="56"/>
      <c r="E10" s="57"/>
      <c r="F10" s="136" t="s">
        <v>12</v>
      </c>
      <c r="G10" s="138">
        <v>0</v>
      </c>
      <c r="H10" s="57"/>
      <c r="I10" s="57"/>
      <c r="J10" s="140" t="s">
        <v>2</v>
      </c>
      <c r="K10" s="140"/>
      <c r="L10" s="65">
        <f>+SUM(Q15:Q26)/(365/12)</f>
        <v>36</v>
      </c>
      <c r="M10" s="64"/>
    </row>
    <row r="11" spans="1:17" ht="15">
      <c r="A11" s="56"/>
      <c r="B11" s="56"/>
      <c r="C11" s="56"/>
      <c r="D11" s="56"/>
      <c r="E11" s="57"/>
      <c r="F11" s="137"/>
      <c r="G11" s="139"/>
      <c r="H11" s="66"/>
      <c r="I11" s="61"/>
      <c r="J11" s="140" t="s">
        <v>20</v>
      </c>
      <c r="K11" s="140"/>
      <c r="L11" s="65">
        <f>+L10/12</f>
        <v>3</v>
      </c>
      <c r="M11" s="67"/>
      <c r="N11" s="68"/>
    </row>
    <row r="12" spans="1:17" ht="15.75" thickBot="1">
      <c r="A12" s="56"/>
      <c r="B12" s="56"/>
      <c r="C12" s="56"/>
      <c r="D12" s="56"/>
      <c r="E12" s="57"/>
      <c r="F12" s="58"/>
      <c r="G12" s="57"/>
      <c r="H12" s="57"/>
      <c r="I12" s="57"/>
      <c r="J12" s="57"/>
      <c r="K12" s="57"/>
      <c r="L12" s="57"/>
      <c r="M12" s="69"/>
      <c r="N12" s="68"/>
    </row>
    <row r="13" spans="1:17" s="74" customFormat="1" ht="28.5" customHeight="1" thickBot="1">
      <c r="A13" s="70"/>
      <c r="B13" s="95"/>
      <c r="C13" s="95" t="s">
        <v>7</v>
      </c>
      <c r="D13" s="95"/>
      <c r="E13" s="71"/>
      <c r="F13" s="53" t="s">
        <v>3</v>
      </c>
      <c r="G13" s="53" t="s">
        <v>22</v>
      </c>
      <c r="H13" s="53" t="s">
        <v>4</v>
      </c>
      <c r="I13" s="53" t="s">
        <v>23</v>
      </c>
      <c r="J13" s="53" t="s">
        <v>24</v>
      </c>
      <c r="K13" s="53" t="s">
        <v>25</v>
      </c>
      <c r="L13" s="27" t="s">
        <v>26</v>
      </c>
      <c r="M13" s="72"/>
      <c r="N13" s="73" t="s">
        <v>1</v>
      </c>
      <c r="O13" s="73" t="s">
        <v>5</v>
      </c>
      <c r="Q13" s="73" t="s">
        <v>8</v>
      </c>
    </row>
    <row r="14" spans="1:17" ht="15">
      <c r="A14" s="56"/>
      <c r="B14" s="75">
        <f>+D14</f>
        <v>45359</v>
      </c>
      <c r="C14" s="96">
        <f>+$G$10</f>
        <v>0</v>
      </c>
      <c r="D14" s="75">
        <f>+G9</f>
        <v>45359</v>
      </c>
      <c r="E14" s="77"/>
      <c r="F14" s="78">
        <f>+G9</f>
        <v>45359</v>
      </c>
      <c r="G14" s="97">
        <f>+G8</f>
        <v>250</v>
      </c>
      <c r="H14" s="80"/>
      <c r="I14" s="79"/>
      <c r="J14" s="79"/>
      <c r="K14" s="79">
        <f>+G14-J14</f>
        <v>250</v>
      </c>
      <c r="L14" s="81">
        <f>-G14</f>
        <v>-250</v>
      </c>
      <c r="M14" s="82"/>
      <c r="N14" s="83"/>
      <c r="O14" s="83"/>
    </row>
    <row r="15" spans="1:17" ht="15">
      <c r="A15" s="56"/>
      <c r="B15" s="31">
        <v>45451</v>
      </c>
      <c r="C15" s="96">
        <f t="shared" ref="C15:C26" si="0">+$G$10</f>
        <v>0</v>
      </c>
      <c r="D15" s="75">
        <f>+B15+2</f>
        <v>45453</v>
      </c>
      <c r="E15" s="77"/>
      <c r="F15" s="84">
        <f t="shared" ref="F15:F26" si="1">+D15</f>
        <v>45453</v>
      </c>
      <c r="G15" s="97">
        <f>+K14</f>
        <v>250</v>
      </c>
      <c r="H15" s="85">
        <f>+B15-B14</f>
        <v>92</v>
      </c>
      <c r="I15" s="79">
        <f>+G15*($G$10)*(H15)/365</f>
        <v>0</v>
      </c>
      <c r="J15" s="79"/>
      <c r="K15" s="79">
        <f t="shared" ref="K15" si="2">+G15-J15</f>
        <v>250</v>
      </c>
      <c r="L15" s="81">
        <f t="shared" ref="L15:L26" si="3">+I15+J15</f>
        <v>0</v>
      </c>
      <c r="M15" s="82"/>
      <c r="N15" s="86">
        <f t="shared" ref="N15:N26" si="4">+L15/(1+$L$8)^((O15)/365)</f>
        <v>0</v>
      </c>
      <c r="O15" s="87">
        <f t="shared" ref="O15:O26" si="5">+F15-$F$14</f>
        <v>94</v>
      </c>
      <c r="Q15" s="88">
        <f t="shared" ref="Q15:Q25" si="6">+(N15/$N$29)*O15</f>
        <v>0</v>
      </c>
    </row>
    <row r="16" spans="1:17" ht="15">
      <c r="A16" s="56"/>
      <c r="B16" s="31">
        <v>45543</v>
      </c>
      <c r="C16" s="96">
        <f t="shared" si="0"/>
        <v>0</v>
      </c>
      <c r="D16" s="75">
        <f>+B16+1</f>
        <v>45544</v>
      </c>
      <c r="E16" s="77"/>
      <c r="F16" s="84">
        <f t="shared" si="1"/>
        <v>45544</v>
      </c>
      <c r="G16" s="97">
        <f t="shared" ref="G16:G26" si="7">+K15</f>
        <v>250</v>
      </c>
      <c r="H16" s="85">
        <f t="shared" ref="H16:H25" si="8">+B16-B15</f>
        <v>92</v>
      </c>
      <c r="I16" s="79">
        <f t="shared" ref="I16:I26" si="9">+G16*($G$10)*(H16)/365</f>
        <v>0</v>
      </c>
      <c r="J16" s="79"/>
      <c r="K16" s="79">
        <f t="shared" ref="K16:K26" si="10">+G16-J16</f>
        <v>250</v>
      </c>
      <c r="L16" s="81">
        <f t="shared" si="3"/>
        <v>0</v>
      </c>
      <c r="M16" s="82"/>
      <c r="N16" s="86">
        <f t="shared" si="4"/>
        <v>0</v>
      </c>
      <c r="O16" s="87">
        <f t="shared" si="5"/>
        <v>185</v>
      </c>
      <c r="Q16" s="88">
        <f t="shared" si="6"/>
        <v>0</v>
      </c>
    </row>
    <row r="17" spans="1:17" ht="15">
      <c r="A17" s="56"/>
      <c r="B17" s="31">
        <v>45634</v>
      </c>
      <c r="C17" s="96">
        <f t="shared" si="0"/>
        <v>0</v>
      </c>
      <c r="D17" s="75">
        <f>+B17+1</f>
        <v>45635</v>
      </c>
      <c r="E17" s="77"/>
      <c r="F17" s="84">
        <f t="shared" si="1"/>
        <v>45635</v>
      </c>
      <c r="G17" s="97">
        <f t="shared" si="7"/>
        <v>250</v>
      </c>
      <c r="H17" s="85">
        <f t="shared" si="8"/>
        <v>91</v>
      </c>
      <c r="I17" s="79">
        <f t="shared" si="9"/>
        <v>0</v>
      </c>
      <c r="J17" s="79"/>
      <c r="K17" s="79">
        <f t="shared" si="10"/>
        <v>250</v>
      </c>
      <c r="L17" s="81">
        <f t="shared" si="3"/>
        <v>0</v>
      </c>
      <c r="M17" s="82"/>
      <c r="N17" s="86">
        <f t="shared" si="4"/>
        <v>0</v>
      </c>
      <c r="O17" s="87">
        <f t="shared" si="5"/>
        <v>276</v>
      </c>
      <c r="Q17" s="88">
        <f t="shared" si="6"/>
        <v>0</v>
      </c>
    </row>
    <row r="18" spans="1:17" ht="15">
      <c r="A18" s="56"/>
      <c r="B18" s="31">
        <v>45724</v>
      </c>
      <c r="C18" s="96">
        <f t="shared" si="0"/>
        <v>0</v>
      </c>
      <c r="D18" s="75">
        <f>+B18+2</f>
        <v>45726</v>
      </c>
      <c r="E18" s="77"/>
      <c r="F18" s="84">
        <f t="shared" si="1"/>
        <v>45726</v>
      </c>
      <c r="G18" s="97">
        <f t="shared" si="7"/>
        <v>250</v>
      </c>
      <c r="H18" s="85">
        <f t="shared" si="8"/>
        <v>90</v>
      </c>
      <c r="I18" s="79">
        <f t="shared" si="9"/>
        <v>0</v>
      </c>
      <c r="J18" s="79"/>
      <c r="K18" s="79">
        <f t="shared" si="10"/>
        <v>250</v>
      </c>
      <c r="L18" s="81">
        <f t="shared" si="3"/>
        <v>0</v>
      </c>
      <c r="M18" s="82"/>
      <c r="N18" s="86">
        <f t="shared" si="4"/>
        <v>0</v>
      </c>
      <c r="O18" s="87">
        <f t="shared" si="5"/>
        <v>367</v>
      </c>
      <c r="Q18" s="88">
        <f t="shared" si="6"/>
        <v>0</v>
      </c>
    </row>
    <row r="19" spans="1:17" ht="15">
      <c r="A19" s="56"/>
      <c r="B19" s="31">
        <v>45816</v>
      </c>
      <c r="C19" s="96">
        <f t="shared" si="0"/>
        <v>0</v>
      </c>
      <c r="D19" s="75">
        <f>+B19+1</f>
        <v>45817</v>
      </c>
      <c r="E19" s="77"/>
      <c r="F19" s="84">
        <f t="shared" si="1"/>
        <v>45817</v>
      </c>
      <c r="G19" s="97">
        <f t="shared" si="7"/>
        <v>250</v>
      </c>
      <c r="H19" s="85">
        <f t="shared" si="8"/>
        <v>92</v>
      </c>
      <c r="I19" s="79">
        <f t="shared" si="9"/>
        <v>0</v>
      </c>
      <c r="J19" s="79"/>
      <c r="K19" s="79">
        <f t="shared" si="10"/>
        <v>250</v>
      </c>
      <c r="L19" s="81">
        <f t="shared" si="3"/>
        <v>0</v>
      </c>
      <c r="M19" s="82"/>
      <c r="N19" s="86">
        <f t="shared" si="4"/>
        <v>0</v>
      </c>
      <c r="O19" s="87">
        <f t="shared" si="5"/>
        <v>458</v>
      </c>
      <c r="Q19" s="88">
        <f t="shared" si="6"/>
        <v>0</v>
      </c>
    </row>
    <row r="20" spans="1:17" ht="15">
      <c r="A20" s="56"/>
      <c r="B20" s="31">
        <v>45908</v>
      </c>
      <c r="C20" s="96">
        <f t="shared" si="0"/>
        <v>0</v>
      </c>
      <c r="D20" s="75">
        <f>+B20</f>
        <v>45908</v>
      </c>
      <c r="E20" s="77"/>
      <c r="F20" s="84">
        <f t="shared" si="1"/>
        <v>45908</v>
      </c>
      <c r="G20" s="97">
        <f t="shared" si="7"/>
        <v>250</v>
      </c>
      <c r="H20" s="85">
        <f t="shared" si="8"/>
        <v>92</v>
      </c>
      <c r="I20" s="79">
        <f t="shared" si="9"/>
        <v>0</v>
      </c>
      <c r="J20" s="79"/>
      <c r="K20" s="79">
        <f t="shared" si="10"/>
        <v>250</v>
      </c>
      <c r="L20" s="81">
        <f t="shared" si="3"/>
        <v>0</v>
      </c>
      <c r="M20" s="82"/>
      <c r="N20" s="86">
        <f t="shared" si="4"/>
        <v>0</v>
      </c>
      <c r="O20" s="87">
        <f t="shared" si="5"/>
        <v>549</v>
      </c>
      <c r="Q20" s="88">
        <f t="shared" si="6"/>
        <v>0</v>
      </c>
    </row>
    <row r="21" spans="1:17" ht="15">
      <c r="A21" s="56"/>
      <c r="B21" s="31">
        <v>45999</v>
      </c>
      <c r="C21" s="96">
        <f t="shared" si="0"/>
        <v>0</v>
      </c>
      <c r="D21" s="75">
        <f>+B21</f>
        <v>45999</v>
      </c>
      <c r="E21" s="77"/>
      <c r="F21" s="84">
        <f t="shared" si="1"/>
        <v>45999</v>
      </c>
      <c r="G21" s="97">
        <f t="shared" si="7"/>
        <v>250</v>
      </c>
      <c r="H21" s="85">
        <f t="shared" si="8"/>
        <v>91</v>
      </c>
      <c r="I21" s="79">
        <f t="shared" si="9"/>
        <v>0</v>
      </c>
      <c r="J21" s="79"/>
      <c r="K21" s="79">
        <f t="shared" si="10"/>
        <v>250</v>
      </c>
      <c r="L21" s="81">
        <f t="shared" si="3"/>
        <v>0</v>
      </c>
      <c r="M21" s="82"/>
      <c r="N21" s="86">
        <f t="shared" si="4"/>
        <v>0</v>
      </c>
      <c r="O21" s="87">
        <f t="shared" si="5"/>
        <v>640</v>
      </c>
      <c r="Q21" s="88">
        <f t="shared" si="6"/>
        <v>0</v>
      </c>
    </row>
    <row r="22" spans="1:17" ht="15">
      <c r="A22" s="56"/>
      <c r="B22" s="31">
        <v>46089</v>
      </c>
      <c r="C22" s="96">
        <f t="shared" si="0"/>
        <v>0</v>
      </c>
      <c r="D22" s="75">
        <f>+B22+1</f>
        <v>46090</v>
      </c>
      <c r="E22" s="77"/>
      <c r="F22" s="84">
        <f t="shared" si="1"/>
        <v>46090</v>
      </c>
      <c r="G22" s="97">
        <f t="shared" si="7"/>
        <v>250</v>
      </c>
      <c r="H22" s="85">
        <f t="shared" si="8"/>
        <v>90</v>
      </c>
      <c r="I22" s="79">
        <f t="shared" si="9"/>
        <v>0</v>
      </c>
      <c r="J22" s="79"/>
      <c r="K22" s="79">
        <f t="shared" si="10"/>
        <v>250</v>
      </c>
      <c r="L22" s="81">
        <f t="shared" si="3"/>
        <v>0</v>
      </c>
      <c r="M22" s="82"/>
      <c r="N22" s="86">
        <f t="shared" si="4"/>
        <v>0</v>
      </c>
      <c r="O22" s="87">
        <f t="shared" si="5"/>
        <v>731</v>
      </c>
      <c r="Q22" s="88">
        <f t="shared" si="6"/>
        <v>0</v>
      </c>
    </row>
    <row r="23" spans="1:17" ht="15">
      <c r="A23" s="56"/>
      <c r="B23" s="31">
        <v>46181</v>
      </c>
      <c r="C23" s="96">
        <f t="shared" si="0"/>
        <v>0</v>
      </c>
      <c r="D23" s="75">
        <f t="shared" ref="D23" si="11">+B23</f>
        <v>46181</v>
      </c>
      <c r="E23" s="77"/>
      <c r="F23" s="84">
        <f t="shared" si="1"/>
        <v>46181</v>
      </c>
      <c r="G23" s="97">
        <f t="shared" si="7"/>
        <v>250</v>
      </c>
      <c r="H23" s="85">
        <f t="shared" si="8"/>
        <v>92</v>
      </c>
      <c r="I23" s="79">
        <f t="shared" si="9"/>
        <v>0</v>
      </c>
      <c r="J23" s="79"/>
      <c r="K23" s="79">
        <f t="shared" si="10"/>
        <v>250</v>
      </c>
      <c r="L23" s="81">
        <f t="shared" si="3"/>
        <v>0</v>
      </c>
      <c r="M23" s="82"/>
      <c r="N23" s="86">
        <f t="shared" si="4"/>
        <v>0</v>
      </c>
      <c r="O23" s="87">
        <f t="shared" si="5"/>
        <v>822</v>
      </c>
      <c r="Q23" s="88">
        <f t="shared" si="6"/>
        <v>0</v>
      </c>
    </row>
    <row r="24" spans="1:17" ht="15">
      <c r="A24" s="56"/>
      <c r="B24" s="31">
        <v>46273</v>
      </c>
      <c r="C24" s="96">
        <f t="shared" si="0"/>
        <v>0</v>
      </c>
      <c r="D24" s="75">
        <f>+B24</f>
        <v>46273</v>
      </c>
      <c r="E24" s="77"/>
      <c r="F24" s="84">
        <f t="shared" si="1"/>
        <v>46273</v>
      </c>
      <c r="G24" s="97">
        <f t="shared" si="7"/>
        <v>250</v>
      </c>
      <c r="H24" s="85">
        <f t="shared" si="8"/>
        <v>92</v>
      </c>
      <c r="I24" s="79">
        <f t="shared" si="9"/>
        <v>0</v>
      </c>
      <c r="J24" s="79"/>
      <c r="K24" s="79">
        <f t="shared" si="10"/>
        <v>250</v>
      </c>
      <c r="L24" s="81">
        <f t="shared" si="3"/>
        <v>0</v>
      </c>
      <c r="M24" s="82"/>
      <c r="N24" s="86">
        <f t="shared" si="4"/>
        <v>0</v>
      </c>
      <c r="O24" s="87">
        <f t="shared" si="5"/>
        <v>914</v>
      </c>
      <c r="Q24" s="88">
        <f t="shared" si="6"/>
        <v>0</v>
      </c>
    </row>
    <row r="25" spans="1:17" ht="15">
      <c r="A25" s="56"/>
      <c r="B25" s="31">
        <v>46364</v>
      </c>
      <c r="C25" s="96">
        <f t="shared" si="0"/>
        <v>0</v>
      </c>
      <c r="D25" s="75">
        <f>+B25</f>
        <v>46364</v>
      </c>
      <c r="E25" s="77"/>
      <c r="F25" s="84">
        <f t="shared" si="1"/>
        <v>46364</v>
      </c>
      <c r="G25" s="97">
        <f t="shared" si="7"/>
        <v>250</v>
      </c>
      <c r="H25" s="85">
        <f t="shared" si="8"/>
        <v>91</v>
      </c>
      <c r="I25" s="79">
        <f t="shared" si="9"/>
        <v>0</v>
      </c>
      <c r="J25" s="79"/>
      <c r="K25" s="79">
        <f t="shared" si="10"/>
        <v>250</v>
      </c>
      <c r="L25" s="81">
        <f t="shared" si="3"/>
        <v>0</v>
      </c>
      <c r="M25" s="82"/>
      <c r="N25" s="86">
        <f t="shared" si="4"/>
        <v>0</v>
      </c>
      <c r="O25" s="87">
        <f t="shared" si="5"/>
        <v>1005</v>
      </c>
      <c r="Q25" s="88">
        <f t="shared" si="6"/>
        <v>0</v>
      </c>
    </row>
    <row r="26" spans="1:17" ht="15.75" thickBot="1">
      <c r="A26" s="56"/>
      <c r="B26" s="31">
        <v>46454</v>
      </c>
      <c r="C26" s="96">
        <f t="shared" si="0"/>
        <v>0</v>
      </c>
      <c r="D26" s="75">
        <f>+B26</f>
        <v>46454</v>
      </c>
      <c r="E26" s="77"/>
      <c r="F26" s="84">
        <f t="shared" si="1"/>
        <v>46454</v>
      </c>
      <c r="G26" s="97">
        <f t="shared" si="7"/>
        <v>250</v>
      </c>
      <c r="H26" s="85">
        <f>+D26-B25</f>
        <v>90</v>
      </c>
      <c r="I26" s="79">
        <f t="shared" si="9"/>
        <v>0</v>
      </c>
      <c r="J26" s="79">
        <v>250</v>
      </c>
      <c r="K26" s="79">
        <f t="shared" si="10"/>
        <v>0</v>
      </c>
      <c r="L26" s="81">
        <f t="shared" si="3"/>
        <v>250</v>
      </c>
      <c r="M26" s="82"/>
      <c r="N26" s="86">
        <f t="shared" si="4"/>
        <v>249.99999776482582</v>
      </c>
      <c r="O26" s="87">
        <f t="shared" si="5"/>
        <v>1095</v>
      </c>
      <c r="Q26" s="88">
        <f t="shared" ref="Q26" si="12">+(N26/$N$29)*O26</f>
        <v>1095</v>
      </c>
    </row>
    <row r="27" spans="1:17" ht="15" hidden="1">
      <c r="A27" s="56"/>
      <c r="B27" s="75"/>
      <c r="C27" s="96"/>
      <c r="D27" s="75"/>
      <c r="E27" s="77"/>
      <c r="F27" s="84"/>
      <c r="G27" s="97"/>
      <c r="H27" s="85"/>
      <c r="I27" s="79"/>
      <c r="J27" s="79"/>
      <c r="K27" s="79"/>
      <c r="L27" s="81"/>
      <c r="M27" s="82"/>
      <c r="N27" s="86"/>
      <c r="O27" s="87"/>
      <c r="Q27" s="88"/>
    </row>
    <row r="28" spans="1:17" ht="15.75" hidden="1" thickBot="1">
      <c r="A28" s="56"/>
      <c r="B28" s="75"/>
      <c r="C28" s="96"/>
      <c r="D28" s="75"/>
      <c r="E28" s="77"/>
      <c r="F28" s="84"/>
      <c r="G28" s="97"/>
      <c r="H28" s="85"/>
      <c r="I28" s="79"/>
      <c r="J28" s="79"/>
      <c r="K28" s="79"/>
      <c r="L28" s="81"/>
      <c r="M28" s="82"/>
      <c r="N28" s="86"/>
      <c r="O28" s="87"/>
      <c r="Q28" s="88"/>
    </row>
    <row r="29" spans="1:17" ht="15.75" thickBot="1">
      <c r="A29" s="56"/>
      <c r="B29" s="89"/>
      <c r="C29" s="76"/>
      <c r="D29" s="56"/>
      <c r="E29" s="57"/>
      <c r="F29" s="132" t="s">
        <v>9</v>
      </c>
      <c r="G29" s="133"/>
      <c r="H29" s="134"/>
      <c r="I29" s="50">
        <f>SUM(I15:I28)</f>
        <v>0</v>
      </c>
      <c r="J29" s="55">
        <f>SUM(J15:J28)</f>
        <v>250</v>
      </c>
      <c r="K29" s="50"/>
      <c r="L29" s="51">
        <f>SUM(L14:L28)</f>
        <v>0</v>
      </c>
      <c r="M29" s="59"/>
      <c r="N29" s="90">
        <f>SUM(N15:N26)</f>
        <v>249.99999776482582</v>
      </c>
    </row>
    <row r="30" spans="1:17" ht="15" customHeight="1">
      <c r="A30" s="56"/>
      <c r="B30" s="56"/>
      <c r="C30" s="56"/>
      <c r="D30" s="56"/>
      <c r="E30" s="57"/>
      <c r="F30" s="58"/>
      <c r="G30" s="57"/>
      <c r="H30" s="57"/>
      <c r="I30" s="57"/>
      <c r="J30" s="57"/>
      <c r="K30" s="57"/>
      <c r="L30" s="57"/>
      <c r="M30" s="59"/>
    </row>
    <row r="31" spans="1:17" ht="19.5" customHeight="1">
      <c r="F31" s="142" t="s">
        <v>19</v>
      </c>
      <c r="G31" s="142"/>
      <c r="H31" s="142"/>
      <c r="I31" s="142"/>
      <c r="J31" s="142"/>
      <c r="K31" s="142"/>
      <c r="L31" s="142"/>
      <c r="M31" s="60"/>
    </row>
    <row r="32" spans="1:17" ht="19.5" customHeight="1">
      <c r="F32" s="142"/>
      <c r="G32" s="142"/>
      <c r="H32" s="142"/>
      <c r="I32" s="142"/>
      <c r="J32" s="142"/>
      <c r="K32" s="142"/>
      <c r="L32" s="142"/>
      <c r="M32" s="60"/>
    </row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</sheetData>
  <sheetProtection algorithmName="SHA-512" hashValue="9Yh1oWquWMIL+6xJlRkLtZRFOUhgSDdWfk1flGytLwWURC7OukwPkfcMtF3NAZLVs0dFQ1BhOCPzT6MLjjMTDA==" saltValue="pT2FQbqwKFZinSrs+bCWvw==" spinCount="100000" sheet="1" selectLockedCells="1"/>
  <mergeCells count="8">
    <mergeCell ref="F31:L32"/>
    <mergeCell ref="J8:K8"/>
    <mergeCell ref="J9:K9"/>
    <mergeCell ref="J10:K10"/>
    <mergeCell ref="J11:K11"/>
    <mergeCell ref="F29:H29"/>
    <mergeCell ref="F10:F11"/>
    <mergeCell ref="G10:G11"/>
  </mergeCells>
  <pageMargins left="0.39370078740157483" right="0.39370078740157483" top="0.39370078740157483" bottom="0.39370078740157483" header="0" footer="0"/>
  <pageSetup paperSize="9" scale="68" orientation="landscape" horizontalDpi="200" verticalDpi="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FC98C-2CC7-461E-89C5-84D3572ADAF3}">
  <dimension ref="A1:WVR193"/>
  <sheetViews>
    <sheetView showGridLines="0" zoomScale="90" zoomScaleNormal="90" workbookViewId="0">
      <selection activeCell="B7" sqref="B7:F7"/>
    </sheetView>
  </sheetViews>
  <sheetFormatPr baseColWidth="10" defaultColWidth="0" defaultRowHeight="15"/>
  <cols>
    <col min="1" max="1" width="19.42578125" style="98" customWidth="1"/>
    <col min="2" max="2" width="32.7109375" style="98" customWidth="1"/>
    <col min="3" max="3" width="21.85546875" style="98" customWidth="1"/>
    <col min="4" max="4" width="36.28515625" style="98" customWidth="1"/>
    <col min="5" max="5" width="21.85546875" style="98" customWidth="1"/>
    <col min="6" max="6" width="33.5703125" style="103" customWidth="1"/>
    <col min="7" max="7" width="37.5703125" style="98" customWidth="1"/>
    <col min="8" max="8" width="2.140625" style="98" hidden="1"/>
    <col min="9" max="9" width="9.140625" style="98" hidden="1"/>
    <col min="10" max="10" width="15.28515625" style="98" hidden="1"/>
    <col min="11" max="250" width="9.140625" style="98" hidden="1"/>
    <col min="251" max="251" width="12" style="98" hidden="1"/>
    <col min="252" max="252" width="11.140625" style="98" hidden="1"/>
    <col min="253" max="253" width="12.42578125" style="98" hidden="1"/>
    <col min="254" max="254" width="13.7109375" style="98" hidden="1"/>
    <col min="255" max="255" width="13.28515625" style="98" hidden="1"/>
    <col min="256" max="256" width="13.7109375" style="98" hidden="1"/>
    <col min="257" max="257" width="13.140625" style="98" hidden="1"/>
    <col min="258" max="258" width="12.85546875" style="98" hidden="1"/>
    <col min="259" max="259" width="17.140625" style="98" hidden="1"/>
    <col min="260" max="260" width="33.85546875" style="98" hidden="1"/>
    <col min="261" max="261" width="11.7109375" style="98" hidden="1"/>
    <col min="262" max="262" width="14.140625" style="98" hidden="1"/>
    <col min="263" max="263" width="10.7109375" style="98" hidden="1"/>
    <col min="264" max="264" width="2.140625" style="98" hidden="1"/>
    <col min="265" max="265" width="9.140625" style="98" hidden="1"/>
    <col min="266" max="266" width="15.28515625" style="98" hidden="1"/>
    <col min="267" max="506" width="9.140625" style="98" hidden="1"/>
    <col min="507" max="507" width="12" style="98" hidden="1"/>
    <col min="508" max="508" width="11.140625" style="98" hidden="1"/>
    <col min="509" max="509" width="12.42578125" style="98" hidden="1"/>
    <col min="510" max="510" width="13.7109375" style="98" hidden="1"/>
    <col min="511" max="511" width="13.28515625" style="98" hidden="1"/>
    <col min="512" max="512" width="13.7109375" style="98" hidden="1"/>
    <col min="513" max="513" width="13.140625" style="98" hidden="1"/>
    <col min="514" max="514" width="12.85546875" style="98" hidden="1"/>
    <col min="515" max="515" width="17.140625" style="98" hidden="1"/>
    <col min="516" max="516" width="33.85546875" style="98" hidden="1"/>
    <col min="517" max="517" width="11.7109375" style="98" hidden="1"/>
    <col min="518" max="518" width="14.140625" style="98" hidden="1"/>
    <col min="519" max="519" width="10.7109375" style="98" hidden="1"/>
    <col min="520" max="520" width="2.140625" style="98" hidden="1"/>
    <col min="521" max="521" width="9.140625" style="98" hidden="1"/>
    <col min="522" max="522" width="15.28515625" style="98" hidden="1"/>
    <col min="523" max="762" width="9.140625" style="98" hidden="1"/>
    <col min="763" max="763" width="12" style="98" hidden="1"/>
    <col min="764" max="764" width="11.140625" style="98" hidden="1"/>
    <col min="765" max="765" width="12.42578125" style="98" hidden="1"/>
    <col min="766" max="766" width="13.7109375" style="98" hidden="1"/>
    <col min="767" max="767" width="13.28515625" style="98" hidden="1"/>
    <col min="768" max="768" width="13.7109375" style="98" hidden="1"/>
    <col min="769" max="769" width="13.140625" style="98" hidden="1"/>
    <col min="770" max="770" width="12.85546875" style="98" hidden="1"/>
    <col min="771" max="771" width="17.140625" style="98" hidden="1"/>
    <col min="772" max="772" width="33.85546875" style="98" hidden="1"/>
    <col min="773" max="773" width="11.7109375" style="98" hidden="1"/>
    <col min="774" max="774" width="14.140625" style="98" hidden="1"/>
    <col min="775" max="775" width="10.7109375" style="98" hidden="1"/>
    <col min="776" max="776" width="2.140625" style="98" hidden="1"/>
    <col min="777" max="777" width="9.140625" style="98" hidden="1"/>
    <col min="778" max="778" width="15.28515625" style="98" hidden="1"/>
    <col min="779" max="1018" width="9.140625" style="98" hidden="1"/>
    <col min="1019" max="1019" width="12" style="98" hidden="1"/>
    <col min="1020" max="1020" width="11.140625" style="98" hidden="1"/>
    <col min="1021" max="1021" width="12.42578125" style="98" hidden="1"/>
    <col min="1022" max="1022" width="13.7109375" style="98" hidden="1"/>
    <col min="1023" max="1023" width="13.28515625" style="98" hidden="1"/>
    <col min="1024" max="1024" width="13.7109375" style="98" hidden="1"/>
    <col min="1025" max="1025" width="13.140625" style="98" hidden="1"/>
    <col min="1026" max="1026" width="12.85546875" style="98" hidden="1"/>
    <col min="1027" max="1027" width="17.140625" style="98" hidden="1"/>
    <col min="1028" max="1028" width="33.85546875" style="98" hidden="1"/>
    <col min="1029" max="1029" width="11.7109375" style="98" hidden="1"/>
    <col min="1030" max="1030" width="14.140625" style="98" hidden="1"/>
    <col min="1031" max="1031" width="10.7109375" style="98" hidden="1"/>
    <col min="1032" max="1032" width="2.140625" style="98" hidden="1"/>
    <col min="1033" max="1033" width="9.140625" style="98" hidden="1"/>
    <col min="1034" max="1034" width="15.28515625" style="98" hidden="1"/>
    <col min="1035" max="1274" width="9.140625" style="98" hidden="1"/>
    <col min="1275" max="1275" width="12" style="98" hidden="1"/>
    <col min="1276" max="1276" width="11.140625" style="98" hidden="1"/>
    <col min="1277" max="1277" width="12.42578125" style="98" hidden="1"/>
    <col min="1278" max="1278" width="13.7109375" style="98" hidden="1"/>
    <col min="1279" max="1279" width="13.28515625" style="98" hidden="1"/>
    <col min="1280" max="1280" width="13.7109375" style="98" hidden="1"/>
    <col min="1281" max="1281" width="13.140625" style="98" hidden="1"/>
    <col min="1282" max="1282" width="12.85546875" style="98" hidden="1"/>
    <col min="1283" max="1283" width="17.140625" style="98" hidden="1"/>
    <col min="1284" max="1284" width="33.85546875" style="98" hidden="1"/>
    <col min="1285" max="1285" width="11.7109375" style="98" hidden="1"/>
    <col min="1286" max="1286" width="14.140625" style="98" hidden="1"/>
    <col min="1287" max="1287" width="10.7109375" style="98" hidden="1"/>
    <col min="1288" max="1288" width="2.140625" style="98" hidden="1"/>
    <col min="1289" max="1289" width="9.140625" style="98" hidden="1"/>
    <col min="1290" max="1290" width="15.28515625" style="98" hidden="1"/>
    <col min="1291" max="1530" width="9.140625" style="98" hidden="1"/>
    <col min="1531" max="1531" width="12" style="98" hidden="1"/>
    <col min="1532" max="1532" width="11.140625" style="98" hidden="1"/>
    <col min="1533" max="1533" width="12.42578125" style="98" hidden="1"/>
    <col min="1534" max="1534" width="13.7109375" style="98" hidden="1"/>
    <col min="1535" max="1535" width="13.28515625" style="98" hidden="1"/>
    <col min="1536" max="1536" width="13.7109375" style="98" hidden="1"/>
    <col min="1537" max="1537" width="13.140625" style="98" hidden="1"/>
    <col min="1538" max="1538" width="12.85546875" style="98" hidden="1"/>
    <col min="1539" max="1539" width="17.140625" style="98" hidden="1"/>
    <col min="1540" max="1540" width="33.85546875" style="98" hidden="1"/>
    <col min="1541" max="1541" width="11.7109375" style="98" hidden="1"/>
    <col min="1542" max="1542" width="14.140625" style="98" hidden="1"/>
    <col min="1543" max="1543" width="10.7109375" style="98" hidden="1"/>
    <col min="1544" max="1544" width="2.140625" style="98" hidden="1"/>
    <col min="1545" max="1545" width="9.140625" style="98" hidden="1"/>
    <col min="1546" max="1546" width="15.28515625" style="98" hidden="1"/>
    <col min="1547" max="1786" width="9.140625" style="98" hidden="1"/>
    <col min="1787" max="1787" width="12" style="98" hidden="1"/>
    <col min="1788" max="1788" width="11.140625" style="98" hidden="1"/>
    <col min="1789" max="1789" width="12.42578125" style="98" hidden="1"/>
    <col min="1790" max="1790" width="13.7109375" style="98" hidden="1"/>
    <col min="1791" max="1791" width="13.28515625" style="98" hidden="1"/>
    <col min="1792" max="1792" width="13.7109375" style="98" hidden="1"/>
    <col min="1793" max="1793" width="13.140625" style="98" hidden="1"/>
    <col min="1794" max="1794" width="12.85546875" style="98" hidden="1"/>
    <col min="1795" max="1795" width="17.140625" style="98" hidden="1"/>
    <col min="1796" max="1796" width="33.85546875" style="98" hidden="1"/>
    <col min="1797" max="1797" width="11.7109375" style="98" hidden="1"/>
    <col min="1798" max="1798" width="14.140625" style="98" hidden="1"/>
    <col min="1799" max="1799" width="10.7109375" style="98" hidden="1"/>
    <col min="1800" max="1800" width="2.140625" style="98" hidden="1"/>
    <col min="1801" max="1801" width="9.140625" style="98" hidden="1"/>
    <col min="1802" max="1802" width="15.28515625" style="98" hidden="1"/>
    <col min="1803" max="2042" width="9.140625" style="98" hidden="1"/>
    <col min="2043" max="2043" width="12" style="98" hidden="1"/>
    <col min="2044" max="2044" width="11.140625" style="98" hidden="1"/>
    <col min="2045" max="2045" width="12.42578125" style="98" hidden="1"/>
    <col min="2046" max="2046" width="13.7109375" style="98" hidden="1"/>
    <col min="2047" max="2047" width="13.28515625" style="98" hidden="1"/>
    <col min="2048" max="2048" width="13.7109375" style="98" hidden="1"/>
    <col min="2049" max="2049" width="13.140625" style="98" hidden="1"/>
    <col min="2050" max="2050" width="12.85546875" style="98" hidden="1"/>
    <col min="2051" max="2051" width="17.140625" style="98" hidden="1"/>
    <col min="2052" max="2052" width="33.85546875" style="98" hidden="1"/>
    <col min="2053" max="2053" width="11.7109375" style="98" hidden="1"/>
    <col min="2054" max="2054" width="14.140625" style="98" hidden="1"/>
    <col min="2055" max="2055" width="10.7109375" style="98" hidden="1"/>
    <col min="2056" max="2056" width="2.140625" style="98" hidden="1"/>
    <col min="2057" max="2057" width="9.140625" style="98" hidden="1"/>
    <col min="2058" max="2058" width="15.28515625" style="98" hidden="1"/>
    <col min="2059" max="2298" width="9.140625" style="98" hidden="1"/>
    <col min="2299" max="2299" width="12" style="98" hidden="1"/>
    <col min="2300" max="2300" width="11.140625" style="98" hidden="1"/>
    <col min="2301" max="2301" width="12.42578125" style="98" hidden="1"/>
    <col min="2302" max="2302" width="13.7109375" style="98" hidden="1"/>
    <col min="2303" max="2303" width="13.28515625" style="98" hidden="1"/>
    <col min="2304" max="2304" width="13.7109375" style="98" hidden="1"/>
    <col min="2305" max="2305" width="13.140625" style="98" hidden="1"/>
    <col min="2306" max="2306" width="12.85546875" style="98" hidden="1"/>
    <col min="2307" max="2307" width="17.140625" style="98" hidden="1"/>
    <col min="2308" max="2308" width="33.85546875" style="98" hidden="1"/>
    <col min="2309" max="2309" width="11.7109375" style="98" hidden="1"/>
    <col min="2310" max="2310" width="14.140625" style="98" hidden="1"/>
    <col min="2311" max="2311" width="10.7109375" style="98" hidden="1"/>
    <col min="2312" max="2312" width="2.140625" style="98" hidden="1"/>
    <col min="2313" max="2313" width="9.140625" style="98" hidden="1"/>
    <col min="2314" max="2314" width="15.28515625" style="98" hidden="1"/>
    <col min="2315" max="2554" width="9.140625" style="98" hidden="1"/>
    <col min="2555" max="2555" width="12" style="98" hidden="1"/>
    <col min="2556" max="2556" width="11.140625" style="98" hidden="1"/>
    <col min="2557" max="2557" width="12.42578125" style="98" hidden="1"/>
    <col min="2558" max="2558" width="13.7109375" style="98" hidden="1"/>
    <col min="2559" max="2559" width="13.28515625" style="98" hidden="1"/>
    <col min="2560" max="2560" width="13.7109375" style="98" hidden="1"/>
    <col min="2561" max="2561" width="13.140625" style="98" hidden="1"/>
    <col min="2562" max="2562" width="12.85546875" style="98" hidden="1"/>
    <col min="2563" max="2563" width="17.140625" style="98" hidden="1"/>
    <col min="2564" max="2564" width="33.85546875" style="98" hidden="1"/>
    <col min="2565" max="2565" width="11.7109375" style="98" hidden="1"/>
    <col min="2566" max="2566" width="14.140625" style="98" hidden="1"/>
    <col min="2567" max="2567" width="10.7109375" style="98" hidden="1"/>
    <col min="2568" max="2568" width="2.140625" style="98" hidden="1"/>
    <col min="2569" max="2569" width="9.140625" style="98" hidden="1"/>
    <col min="2570" max="2570" width="15.28515625" style="98" hidden="1"/>
    <col min="2571" max="2810" width="9.140625" style="98" hidden="1"/>
    <col min="2811" max="2811" width="12" style="98" hidden="1"/>
    <col min="2812" max="2812" width="11.140625" style="98" hidden="1"/>
    <col min="2813" max="2813" width="12.42578125" style="98" hidden="1"/>
    <col min="2814" max="2814" width="13.7109375" style="98" hidden="1"/>
    <col min="2815" max="2815" width="13.28515625" style="98" hidden="1"/>
    <col min="2816" max="2816" width="13.7109375" style="98" hidden="1"/>
    <col min="2817" max="2817" width="13.140625" style="98" hidden="1"/>
    <col min="2818" max="2818" width="12.85546875" style="98" hidden="1"/>
    <col min="2819" max="2819" width="17.140625" style="98" hidden="1"/>
    <col min="2820" max="2820" width="33.85546875" style="98" hidden="1"/>
    <col min="2821" max="2821" width="11.7109375" style="98" hidden="1"/>
    <col min="2822" max="2822" width="14.140625" style="98" hidden="1"/>
    <col min="2823" max="2823" width="10.7109375" style="98" hidden="1"/>
    <col min="2824" max="2824" width="2.140625" style="98" hidden="1"/>
    <col min="2825" max="2825" width="9.140625" style="98" hidden="1"/>
    <col min="2826" max="2826" width="15.28515625" style="98" hidden="1"/>
    <col min="2827" max="3066" width="9.140625" style="98" hidden="1"/>
    <col min="3067" max="3067" width="12" style="98" hidden="1"/>
    <col min="3068" max="3068" width="11.140625" style="98" hidden="1"/>
    <col min="3069" max="3069" width="12.42578125" style="98" hidden="1"/>
    <col min="3070" max="3070" width="13.7109375" style="98" hidden="1"/>
    <col min="3071" max="3071" width="13.28515625" style="98" hidden="1"/>
    <col min="3072" max="3072" width="13.7109375" style="98" hidden="1"/>
    <col min="3073" max="3073" width="13.140625" style="98" hidden="1"/>
    <col min="3074" max="3074" width="12.85546875" style="98" hidden="1"/>
    <col min="3075" max="3075" width="17.140625" style="98" hidden="1"/>
    <col min="3076" max="3076" width="33.85546875" style="98" hidden="1"/>
    <col min="3077" max="3077" width="11.7109375" style="98" hidden="1"/>
    <col min="3078" max="3078" width="14.140625" style="98" hidden="1"/>
    <col min="3079" max="3079" width="10.7109375" style="98" hidden="1"/>
    <col min="3080" max="3080" width="2.140625" style="98" hidden="1"/>
    <col min="3081" max="3081" width="9.140625" style="98" hidden="1"/>
    <col min="3082" max="3082" width="15.28515625" style="98" hidden="1"/>
    <col min="3083" max="3322" width="9.140625" style="98" hidden="1"/>
    <col min="3323" max="3323" width="12" style="98" hidden="1"/>
    <col min="3324" max="3324" width="11.140625" style="98" hidden="1"/>
    <col min="3325" max="3325" width="12.42578125" style="98" hidden="1"/>
    <col min="3326" max="3326" width="13.7109375" style="98" hidden="1"/>
    <col min="3327" max="3327" width="13.28515625" style="98" hidden="1"/>
    <col min="3328" max="3328" width="13.7109375" style="98" hidden="1"/>
    <col min="3329" max="3329" width="13.140625" style="98" hidden="1"/>
    <col min="3330" max="3330" width="12.85546875" style="98" hidden="1"/>
    <col min="3331" max="3331" width="17.140625" style="98" hidden="1"/>
    <col min="3332" max="3332" width="33.85546875" style="98" hidden="1"/>
    <col min="3333" max="3333" width="11.7109375" style="98" hidden="1"/>
    <col min="3334" max="3334" width="14.140625" style="98" hidden="1"/>
    <col min="3335" max="3335" width="10.7109375" style="98" hidden="1"/>
    <col min="3336" max="3336" width="2.140625" style="98" hidden="1"/>
    <col min="3337" max="3337" width="9.140625" style="98" hidden="1"/>
    <col min="3338" max="3338" width="15.28515625" style="98" hidden="1"/>
    <col min="3339" max="3578" width="9.140625" style="98" hidden="1"/>
    <col min="3579" max="3579" width="12" style="98" hidden="1"/>
    <col min="3580" max="3580" width="11.140625" style="98" hidden="1"/>
    <col min="3581" max="3581" width="12.42578125" style="98" hidden="1"/>
    <col min="3582" max="3582" width="13.7109375" style="98" hidden="1"/>
    <col min="3583" max="3583" width="13.28515625" style="98" hidden="1"/>
    <col min="3584" max="3584" width="13.7109375" style="98" hidden="1"/>
    <col min="3585" max="3585" width="13.140625" style="98" hidden="1"/>
    <col min="3586" max="3586" width="12.85546875" style="98" hidden="1"/>
    <col min="3587" max="3587" width="17.140625" style="98" hidden="1"/>
    <col min="3588" max="3588" width="33.85546875" style="98" hidden="1"/>
    <col min="3589" max="3589" width="11.7109375" style="98" hidden="1"/>
    <col min="3590" max="3590" width="14.140625" style="98" hidden="1"/>
    <col min="3591" max="3591" width="10.7109375" style="98" hidden="1"/>
    <col min="3592" max="3592" width="2.140625" style="98" hidden="1"/>
    <col min="3593" max="3593" width="9.140625" style="98" hidden="1"/>
    <col min="3594" max="3594" width="15.28515625" style="98" hidden="1"/>
    <col min="3595" max="3834" width="9.140625" style="98" hidden="1"/>
    <col min="3835" max="3835" width="12" style="98" hidden="1"/>
    <col min="3836" max="3836" width="11.140625" style="98" hidden="1"/>
    <col min="3837" max="3837" width="12.42578125" style="98" hidden="1"/>
    <col min="3838" max="3838" width="13.7109375" style="98" hidden="1"/>
    <col min="3839" max="3839" width="13.28515625" style="98" hidden="1"/>
    <col min="3840" max="3840" width="13.7109375" style="98" hidden="1"/>
    <col min="3841" max="3841" width="13.140625" style="98" hidden="1"/>
    <col min="3842" max="3842" width="12.85546875" style="98" hidden="1"/>
    <col min="3843" max="3843" width="17.140625" style="98" hidden="1"/>
    <col min="3844" max="3844" width="33.85546875" style="98" hidden="1"/>
    <col min="3845" max="3845" width="11.7109375" style="98" hidden="1"/>
    <col min="3846" max="3846" width="14.140625" style="98" hidden="1"/>
    <col min="3847" max="3847" width="10.7109375" style="98" hidden="1"/>
    <col min="3848" max="3848" width="2.140625" style="98" hidden="1"/>
    <col min="3849" max="3849" width="9.140625" style="98" hidden="1"/>
    <col min="3850" max="3850" width="15.28515625" style="98" hidden="1"/>
    <col min="3851" max="4090" width="9.140625" style="98" hidden="1"/>
    <col min="4091" max="4091" width="12" style="98" hidden="1"/>
    <col min="4092" max="4092" width="11.140625" style="98" hidden="1"/>
    <col min="4093" max="4093" width="12.42578125" style="98" hidden="1"/>
    <col min="4094" max="4094" width="13.7109375" style="98" hidden="1"/>
    <col min="4095" max="4095" width="13.28515625" style="98" hidden="1"/>
    <col min="4096" max="4096" width="13.7109375" style="98" hidden="1"/>
    <col min="4097" max="4097" width="13.140625" style="98" hidden="1"/>
    <col min="4098" max="4098" width="12.85546875" style="98" hidden="1"/>
    <col min="4099" max="4099" width="17.140625" style="98" hidden="1"/>
    <col min="4100" max="4100" width="33.85546875" style="98" hidden="1"/>
    <col min="4101" max="4101" width="11.7109375" style="98" hidden="1"/>
    <col min="4102" max="4102" width="14.140625" style="98" hidden="1"/>
    <col min="4103" max="4103" width="10.7109375" style="98" hidden="1"/>
    <col min="4104" max="4104" width="2.140625" style="98" hidden="1"/>
    <col min="4105" max="4105" width="9.140625" style="98" hidden="1"/>
    <col min="4106" max="4106" width="15.28515625" style="98" hidden="1"/>
    <col min="4107" max="4346" width="9.140625" style="98" hidden="1"/>
    <col min="4347" max="4347" width="12" style="98" hidden="1"/>
    <col min="4348" max="4348" width="11.140625" style="98" hidden="1"/>
    <col min="4349" max="4349" width="12.42578125" style="98" hidden="1"/>
    <col min="4350" max="4350" width="13.7109375" style="98" hidden="1"/>
    <col min="4351" max="4351" width="13.28515625" style="98" hidden="1"/>
    <col min="4352" max="4352" width="13.7109375" style="98" hidden="1"/>
    <col min="4353" max="4353" width="13.140625" style="98" hidden="1"/>
    <col min="4354" max="4354" width="12.85546875" style="98" hidden="1"/>
    <col min="4355" max="4355" width="17.140625" style="98" hidden="1"/>
    <col min="4356" max="4356" width="33.85546875" style="98" hidden="1"/>
    <col min="4357" max="4357" width="11.7109375" style="98" hidden="1"/>
    <col min="4358" max="4358" width="14.140625" style="98" hidden="1"/>
    <col min="4359" max="4359" width="10.7109375" style="98" hidden="1"/>
    <col min="4360" max="4360" width="2.140625" style="98" hidden="1"/>
    <col min="4361" max="4361" width="9.140625" style="98" hidden="1"/>
    <col min="4362" max="4362" width="15.28515625" style="98" hidden="1"/>
    <col min="4363" max="4602" width="9.140625" style="98" hidden="1"/>
    <col min="4603" max="4603" width="12" style="98" hidden="1"/>
    <col min="4604" max="4604" width="11.140625" style="98" hidden="1"/>
    <col min="4605" max="4605" width="12.42578125" style="98" hidden="1"/>
    <col min="4606" max="4606" width="13.7109375" style="98" hidden="1"/>
    <col min="4607" max="4607" width="13.28515625" style="98" hidden="1"/>
    <col min="4608" max="4608" width="13.7109375" style="98" hidden="1"/>
    <col min="4609" max="4609" width="13.140625" style="98" hidden="1"/>
    <col min="4610" max="4610" width="12.85546875" style="98" hidden="1"/>
    <col min="4611" max="4611" width="17.140625" style="98" hidden="1"/>
    <col min="4612" max="4612" width="33.85546875" style="98" hidden="1"/>
    <col min="4613" max="4613" width="11.7109375" style="98" hidden="1"/>
    <col min="4614" max="4614" width="14.140625" style="98" hidden="1"/>
    <col min="4615" max="4615" width="10.7109375" style="98" hidden="1"/>
    <col min="4616" max="4616" width="2.140625" style="98" hidden="1"/>
    <col min="4617" max="4617" width="9.140625" style="98" hidden="1"/>
    <col min="4618" max="4618" width="15.28515625" style="98" hidden="1"/>
    <col min="4619" max="4858" width="9.140625" style="98" hidden="1"/>
    <col min="4859" max="4859" width="12" style="98" hidden="1"/>
    <col min="4860" max="4860" width="11.140625" style="98" hidden="1"/>
    <col min="4861" max="4861" width="12.42578125" style="98" hidden="1"/>
    <col min="4862" max="4862" width="13.7109375" style="98" hidden="1"/>
    <col min="4863" max="4863" width="13.28515625" style="98" hidden="1"/>
    <col min="4864" max="4864" width="13.7109375" style="98" hidden="1"/>
    <col min="4865" max="4865" width="13.140625" style="98" hidden="1"/>
    <col min="4866" max="4866" width="12.85546875" style="98" hidden="1"/>
    <col min="4867" max="4867" width="17.140625" style="98" hidden="1"/>
    <col min="4868" max="4868" width="33.85546875" style="98" hidden="1"/>
    <col min="4869" max="4869" width="11.7109375" style="98" hidden="1"/>
    <col min="4870" max="4870" width="14.140625" style="98" hidden="1"/>
    <col min="4871" max="4871" width="10.7109375" style="98" hidden="1"/>
    <col min="4872" max="4872" width="2.140625" style="98" hidden="1"/>
    <col min="4873" max="4873" width="9.140625" style="98" hidden="1"/>
    <col min="4874" max="4874" width="15.28515625" style="98" hidden="1"/>
    <col min="4875" max="5114" width="9.140625" style="98" hidden="1"/>
    <col min="5115" max="5115" width="12" style="98" hidden="1"/>
    <col min="5116" max="5116" width="11.140625" style="98" hidden="1"/>
    <col min="5117" max="5117" width="12.42578125" style="98" hidden="1"/>
    <col min="5118" max="5118" width="13.7109375" style="98" hidden="1"/>
    <col min="5119" max="5119" width="13.28515625" style="98" hidden="1"/>
    <col min="5120" max="5120" width="13.7109375" style="98" hidden="1"/>
    <col min="5121" max="5121" width="13.140625" style="98" hidden="1"/>
    <col min="5122" max="5122" width="12.85546875" style="98" hidden="1"/>
    <col min="5123" max="5123" width="17.140625" style="98" hidden="1"/>
    <col min="5124" max="5124" width="33.85546875" style="98" hidden="1"/>
    <col min="5125" max="5125" width="11.7109375" style="98" hidden="1"/>
    <col min="5126" max="5126" width="14.140625" style="98" hidden="1"/>
    <col min="5127" max="5127" width="10.7109375" style="98" hidden="1"/>
    <col min="5128" max="5128" width="2.140625" style="98" hidden="1"/>
    <col min="5129" max="5129" width="9.140625" style="98" hidden="1"/>
    <col min="5130" max="5130" width="15.28515625" style="98" hidden="1"/>
    <col min="5131" max="5370" width="9.140625" style="98" hidden="1"/>
    <col min="5371" max="5371" width="12" style="98" hidden="1"/>
    <col min="5372" max="5372" width="11.140625" style="98" hidden="1"/>
    <col min="5373" max="5373" width="12.42578125" style="98" hidden="1"/>
    <col min="5374" max="5374" width="13.7109375" style="98" hidden="1"/>
    <col min="5375" max="5375" width="13.28515625" style="98" hidden="1"/>
    <col min="5376" max="5376" width="13.7109375" style="98" hidden="1"/>
    <col min="5377" max="5377" width="13.140625" style="98" hidden="1"/>
    <col min="5378" max="5378" width="12.85546875" style="98" hidden="1"/>
    <col min="5379" max="5379" width="17.140625" style="98" hidden="1"/>
    <col min="5380" max="5380" width="33.85546875" style="98" hidden="1"/>
    <col min="5381" max="5381" width="11.7109375" style="98" hidden="1"/>
    <col min="5382" max="5382" width="14.140625" style="98" hidden="1"/>
    <col min="5383" max="5383" width="10.7109375" style="98" hidden="1"/>
    <col min="5384" max="5384" width="2.140625" style="98" hidden="1"/>
    <col min="5385" max="5385" width="9.140625" style="98" hidden="1"/>
    <col min="5386" max="5386" width="15.28515625" style="98" hidden="1"/>
    <col min="5387" max="5626" width="9.140625" style="98" hidden="1"/>
    <col min="5627" max="5627" width="12" style="98" hidden="1"/>
    <col min="5628" max="5628" width="11.140625" style="98" hidden="1"/>
    <col min="5629" max="5629" width="12.42578125" style="98" hidden="1"/>
    <col min="5630" max="5630" width="13.7109375" style="98" hidden="1"/>
    <col min="5631" max="5631" width="13.28515625" style="98" hidden="1"/>
    <col min="5632" max="5632" width="13.7109375" style="98" hidden="1"/>
    <col min="5633" max="5633" width="13.140625" style="98" hidden="1"/>
    <col min="5634" max="5634" width="12.85546875" style="98" hidden="1"/>
    <col min="5635" max="5635" width="17.140625" style="98" hidden="1"/>
    <col min="5636" max="5636" width="33.85546875" style="98" hidden="1"/>
    <col min="5637" max="5637" width="11.7109375" style="98" hidden="1"/>
    <col min="5638" max="5638" width="14.140625" style="98" hidden="1"/>
    <col min="5639" max="5639" width="10.7109375" style="98" hidden="1"/>
    <col min="5640" max="5640" width="2.140625" style="98" hidden="1"/>
    <col min="5641" max="5641" width="9.140625" style="98" hidden="1"/>
    <col min="5642" max="5642" width="15.28515625" style="98" hidden="1"/>
    <col min="5643" max="5882" width="9.140625" style="98" hidden="1"/>
    <col min="5883" max="5883" width="12" style="98" hidden="1"/>
    <col min="5884" max="5884" width="11.140625" style="98" hidden="1"/>
    <col min="5885" max="5885" width="12.42578125" style="98" hidden="1"/>
    <col min="5886" max="5886" width="13.7109375" style="98" hidden="1"/>
    <col min="5887" max="5887" width="13.28515625" style="98" hidden="1"/>
    <col min="5888" max="5888" width="13.7109375" style="98" hidden="1"/>
    <col min="5889" max="5889" width="13.140625" style="98" hidden="1"/>
    <col min="5890" max="5890" width="12.85546875" style="98" hidden="1"/>
    <col min="5891" max="5891" width="17.140625" style="98" hidden="1"/>
    <col min="5892" max="5892" width="33.85546875" style="98" hidden="1"/>
    <col min="5893" max="5893" width="11.7109375" style="98" hidden="1"/>
    <col min="5894" max="5894" width="14.140625" style="98" hidden="1"/>
    <col min="5895" max="5895" width="10.7109375" style="98" hidden="1"/>
    <col min="5896" max="5896" width="2.140625" style="98" hidden="1"/>
    <col min="5897" max="5897" width="9.140625" style="98" hidden="1"/>
    <col min="5898" max="5898" width="15.28515625" style="98" hidden="1"/>
    <col min="5899" max="6138" width="9.140625" style="98" hidden="1"/>
    <col min="6139" max="6139" width="12" style="98" hidden="1"/>
    <col min="6140" max="6140" width="11.140625" style="98" hidden="1"/>
    <col min="6141" max="6141" width="12.42578125" style="98" hidden="1"/>
    <col min="6142" max="6142" width="13.7109375" style="98" hidden="1"/>
    <col min="6143" max="6143" width="13.28515625" style="98" hidden="1"/>
    <col min="6144" max="6144" width="13.7109375" style="98" hidden="1"/>
    <col min="6145" max="6145" width="13.140625" style="98" hidden="1"/>
    <col min="6146" max="6146" width="12.85546875" style="98" hidden="1"/>
    <col min="6147" max="6147" width="17.140625" style="98" hidden="1"/>
    <col min="6148" max="6148" width="33.85546875" style="98" hidden="1"/>
    <col min="6149" max="6149" width="11.7109375" style="98" hidden="1"/>
    <col min="6150" max="6150" width="14.140625" style="98" hidden="1"/>
    <col min="6151" max="6151" width="10.7109375" style="98" hidden="1"/>
    <col min="6152" max="6152" width="2.140625" style="98" hidden="1"/>
    <col min="6153" max="6153" width="9.140625" style="98" hidden="1"/>
    <col min="6154" max="6154" width="15.28515625" style="98" hidden="1"/>
    <col min="6155" max="6394" width="9.140625" style="98" hidden="1"/>
    <col min="6395" max="6395" width="12" style="98" hidden="1"/>
    <col min="6396" max="6396" width="11.140625" style="98" hidden="1"/>
    <col min="6397" max="6397" width="12.42578125" style="98" hidden="1"/>
    <col min="6398" max="6398" width="13.7109375" style="98" hidden="1"/>
    <col min="6399" max="6399" width="13.28515625" style="98" hidden="1"/>
    <col min="6400" max="6400" width="13.7109375" style="98" hidden="1"/>
    <col min="6401" max="6401" width="13.140625" style="98" hidden="1"/>
    <col min="6402" max="6402" width="12.85546875" style="98" hidden="1"/>
    <col min="6403" max="6403" width="17.140625" style="98" hidden="1"/>
    <col min="6404" max="6404" width="33.85546875" style="98" hidden="1"/>
    <col min="6405" max="6405" width="11.7109375" style="98" hidden="1"/>
    <col min="6406" max="6406" width="14.140625" style="98" hidden="1"/>
    <col min="6407" max="6407" width="10.7109375" style="98" hidden="1"/>
    <col min="6408" max="6408" width="2.140625" style="98" hidden="1"/>
    <col min="6409" max="6409" width="9.140625" style="98" hidden="1"/>
    <col min="6410" max="6410" width="15.28515625" style="98" hidden="1"/>
    <col min="6411" max="6650" width="9.140625" style="98" hidden="1"/>
    <col min="6651" max="6651" width="12" style="98" hidden="1"/>
    <col min="6652" max="6652" width="11.140625" style="98" hidden="1"/>
    <col min="6653" max="6653" width="12.42578125" style="98" hidden="1"/>
    <col min="6654" max="6654" width="13.7109375" style="98" hidden="1"/>
    <col min="6655" max="6655" width="13.28515625" style="98" hidden="1"/>
    <col min="6656" max="6656" width="13.7109375" style="98" hidden="1"/>
    <col min="6657" max="6657" width="13.140625" style="98" hidden="1"/>
    <col min="6658" max="6658" width="12.85546875" style="98" hidden="1"/>
    <col min="6659" max="6659" width="17.140625" style="98" hidden="1"/>
    <col min="6660" max="6660" width="33.85546875" style="98" hidden="1"/>
    <col min="6661" max="6661" width="11.7109375" style="98" hidden="1"/>
    <col min="6662" max="6662" width="14.140625" style="98" hidden="1"/>
    <col min="6663" max="6663" width="10.7109375" style="98" hidden="1"/>
    <col min="6664" max="6664" width="2.140625" style="98" hidden="1"/>
    <col min="6665" max="6665" width="9.140625" style="98" hidden="1"/>
    <col min="6666" max="6666" width="15.28515625" style="98" hidden="1"/>
    <col min="6667" max="6906" width="9.140625" style="98" hidden="1"/>
    <col min="6907" max="6907" width="12" style="98" hidden="1"/>
    <col min="6908" max="6908" width="11.140625" style="98" hidden="1"/>
    <col min="6909" max="6909" width="12.42578125" style="98" hidden="1"/>
    <col min="6910" max="6910" width="13.7109375" style="98" hidden="1"/>
    <col min="6911" max="6911" width="13.28515625" style="98" hidden="1"/>
    <col min="6912" max="6912" width="13.7109375" style="98" hidden="1"/>
    <col min="6913" max="6913" width="13.140625" style="98" hidden="1"/>
    <col min="6914" max="6914" width="12.85546875" style="98" hidden="1"/>
    <col min="6915" max="6915" width="17.140625" style="98" hidden="1"/>
    <col min="6916" max="6916" width="33.85546875" style="98" hidden="1"/>
    <col min="6917" max="6917" width="11.7109375" style="98" hidden="1"/>
    <col min="6918" max="6918" width="14.140625" style="98" hidden="1"/>
    <col min="6919" max="6919" width="10.7109375" style="98" hidden="1"/>
    <col min="6920" max="6920" width="2.140625" style="98" hidden="1"/>
    <col min="6921" max="6921" width="9.140625" style="98" hidden="1"/>
    <col min="6922" max="6922" width="15.28515625" style="98" hidden="1"/>
    <col min="6923" max="7162" width="9.140625" style="98" hidden="1"/>
    <col min="7163" max="7163" width="12" style="98" hidden="1"/>
    <col min="7164" max="7164" width="11.140625" style="98" hidden="1"/>
    <col min="7165" max="7165" width="12.42578125" style="98" hidden="1"/>
    <col min="7166" max="7166" width="13.7109375" style="98" hidden="1"/>
    <col min="7167" max="7167" width="13.28515625" style="98" hidden="1"/>
    <col min="7168" max="7168" width="13.7109375" style="98" hidden="1"/>
    <col min="7169" max="7169" width="13.140625" style="98" hidden="1"/>
    <col min="7170" max="7170" width="12.85546875" style="98" hidden="1"/>
    <col min="7171" max="7171" width="17.140625" style="98" hidden="1"/>
    <col min="7172" max="7172" width="33.85546875" style="98" hidden="1"/>
    <col min="7173" max="7173" width="11.7109375" style="98" hidden="1"/>
    <col min="7174" max="7174" width="14.140625" style="98" hidden="1"/>
    <col min="7175" max="7175" width="10.7109375" style="98" hidden="1"/>
    <col min="7176" max="7176" width="2.140625" style="98" hidden="1"/>
    <col min="7177" max="7177" width="9.140625" style="98" hidden="1"/>
    <col min="7178" max="7178" width="15.28515625" style="98" hidden="1"/>
    <col min="7179" max="7418" width="9.140625" style="98" hidden="1"/>
    <col min="7419" max="7419" width="12" style="98" hidden="1"/>
    <col min="7420" max="7420" width="11.140625" style="98" hidden="1"/>
    <col min="7421" max="7421" width="12.42578125" style="98" hidden="1"/>
    <col min="7422" max="7422" width="13.7109375" style="98" hidden="1"/>
    <col min="7423" max="7423" width="13.28515625" style="98" hidden="1"/>
    <col min="7424" max="7424" width="13.7109375" style="98" hidden="1"/>
    <col min="7425" max="7425" width="13.140625" style="98" hidden="1"/>
    <col min="7426" max="7426" width="12.85546875" style="98" hidden="1"/>
    <col min="7427" max="7427" width="17.140625" style="98" hidden="1"/>
    <col min="7428" max="7428" width="33.85546875" style="98" hidden="1"/>
    <col min="7429" max="7429" width="11.7109375" style="98" hidden="1"/>
    <col min="7430" max="7430" width="14.140625" style="98" hidden="1"/>
    <col min="7431" max="7431" width="10.7109375" style="98" hidden="1"/>
    <col min="7432" max="7432" width="2.140625" style="98" hidden="1"/>
    <col min="7433" max="7433" width="9.140625" style="98" hidden="1"/>
    <col min="7434" max="7434" width="15.28515625" style="98" hidden="1"/>
    <col min="7435" max="7674" width="9.140625" style="98" hidden="1"/>
    <col min="7675" max="7675" width="12" style="98" hidden="1"/>
    <col min="7676" max="7676" width="11.140625" style="98" hidden="1"/>
    <col min="7677" max="7677" width="12.42578125" style="98" hidden="1"/>
    <col min="7678" max="7678" width="13.7109375" style="98" hidden="1"/>
    <col min="7679" max="7679" width="13.28515625" style="98" hidden="1"/>
    <col min="7680" max="7680" width="13.7109375" style="98" hidden="1"/>
    <col min="7681" max="7681" width="13.140625" style="98" hidden="1"/>
    <col min="7682" max="7682" width="12.85546875" style="98" hidden="1"/>
    <col min="7683" max="7683" width="17.140625" style="98" hidden="1"/>
    <col min="7684" max="7684" width="33.85546875" style="98" hidden="1"/>
    <col min="7685" max="7685" width="11.7109375" style="98" hidden="1"/>
    <col min="7686" max="7686" width="14.140625" style="98" hidden="1"/>
    <col min="7687" max="7687" width="10.7109375" style="98" hidden="1"/>
    <col min="7688" max="7688" width="2.140625" style="98" hidden="1"/>
    <col min="7689" max="7689" width="9.140625" style="98" hidden="1"/>
    <col min="7690" max="7690" width="15.28515625" style="98" hidden="1"/>
    <col min="7691" max="7930" width="9.140625" style="98" hidden="1"/>
    <col min="7931" max="7931" width="12" style="98" hidden="1"/>
    <col min="7932" max="7932" width="11.140625" style="98" hidden="1"/>
    <col min="7933" max="7933" width="12.42578125" style="98" hidden="1"/>
    <col min="7934" max="7934" width="13.7109375" style="98" hidden="1"/>
    <col min="7935" max="7935" width="13.28515625" style="98" hidden="1"/>
    <col min="7936" max="7936" width="13.7109375" style="98" hidden="1"/>
    <col min="7937" max="7937" width="13.140625" style="98" hidden="1"/>
    <col min="7938" max="7938" width="12.85546875" style="98" hidden="1"/>
    <col min="7939" max="7939" width="17.140625" style="98" hidden="1"/>
    <col min="7940" max="7940" width="33.85546875" style="98" hidden="1"/>
    <col min="7941" max="7941" width="11.7109375" style="98" hidden="1"/>
    <col min="7942" max="7942" width="14.140625" style="98" hidden="1"/>
    <col min="7943" max="7943" width="10.7109375" style="98" hidden="1"/>
    <col min="7944" max="7944" width="2.140625" style="98" hidden="1"/>
    <col min="7945" max="7945" width="9.140625" style="98" hidden="1"/>
    <col min="7946" max="7946" width="15.28515625" style="98" hidden="1"/>
    <col min="7947" max="8186" width="9.140625" style="98" hidden="1"/>
    <col min="8187" max="8187" width="12" style="98" hidden="1"/>
    <col min="8188" max="8188" width="11.140625" style="98" hidden="1"/>
    <col min="8189" max="8189" width="12.42578125" style="98" hidden="1"/>
    <col min="8190" max="8190" width="13.7109375" style="98" hidden="1"/>
    <col min="8191" max="8191" width="13.28515625" style="98" hidden="1"/>
    <col min="8192" max="8192" width="13.7109375" style="98" hidden="1"/>
    <col min="8193" max="8193" width="13.140625" style="98" hidden="1"/>
    <col min="8194" max="8194" width="12.85546875" style="98" hidden="1"/>
    <col min="8195" max="8195" width="17.140625" style="98" hidden="1"/>
    <col min="8196" max="8196" width="33.85546875" style="98" hidden="1"/>
    <col min="8197" max="8197" width="11.7109375" style="98" hidden="1"/>
    <col min="8198" max="8198" width="14.140625" style="98" hidden="1"/>
    <col min="8199" max="8199" width="10.7109375" style="98" hidden="1"/>
    <col min="8200" max="8200" width="2.140625" style="98" hidden="1"/>
    <col min="8201" max="8201" width="9.140625" style="98" hidden="1"/>
    <col min="8202" max="8202" width="15.28515625" style="98" hidden="1"/>
    <col min="8203" max="8442" width="9.140625" style="98" hidden="1"/>
    <col min="8443" max="8443" width="12" style="98" hidden="1"/>
    <col min="8444" max="8444" width="11.140625" style="98" hidden="1"/>
    <col min="8445" max="8445" width="12.42578125" style="98" hidden="1"/>
    <col min="8446" max="8446" width="13.7109375" style="98" hidden="1"/>
    <col min="8447" max="8447" width="13.28515625" style="98" hidden="1"/>
    <col min="8448" max="8448" width="13.7109375" style="98" hidden="1"/>
    <col min="8449" max="8449" width="13.140625" style="98" hidden="1"/>
    <col min="8450" max="8450" width="12.85546875" style="98" hidden="1"/>
    <col min="8451" max="8451" width="17.140625" style="98" hidden="1"/>
    <col min="8452" max="8452" width="33.85546875" style="98" hidden="1"/>
    <col min="8453" max="8453" width="11.7109375" style="98" hidden="1"/>
    <col min="8454" max="8454" width="14.140625" style="98" hidden="1"/>
    <col min="8455" max="8455" width="10.7109375" style="98" hidden="1"/>
    <col min="8456" max="8456" width="2.140625" style="98" hidden="1"/>
    <col min="8457" max="8457" width="9.140625" style="98" hidden="1"/>
    <col min="8458" max="8458" width="15.28515625" style="98" hidden="1"/>
    <col min="8459" max="8698" width="9.140625" style="98" hidden="1"/>
    <col min="8699" max="8699" width="12" style="98" hidden="1"/>
    <col min="8700" max="8700" width="11.140625" style="98" hidden="1"/>
    <col min="8701" max="8701" width="12.42578125" style="98" hidden="1"/>
    <col min="8702" max="8702" width="13.7109375" style="98" hidden="1"/>
    <col min="8703" max="8703" width="13.28515625" style="98" hidden="1"/>
    <col min="8704" max="8704" width="13.7109375" style="98" hidden="1"/>
    <col min="8705" max="8705" width="13.140625" style="98" hidden="1"/>
    <col min="8706" max="8706" width="12.85546875" style="98" hidden="1"/>
    <col min="8707" max="8707" width="17.140625" style="98" hidden="1"/>
    <col min="8708" max="8708" width="33.85546875" style="98" hidden="1"/>
    <col min="8709" max="8709" width="11.7109375" style="98" hidden="1"/>
    <col min="8710" max="8710" width="14.140625" style="98" hidden="1"/>
    <col min="8711" max="8711" width="10.7109375" style="98" hidden="1"/>
    <col min="8712" max="8712" width="2.140625" style="98" hidden="1"/>
    <col min="8713" max="8713" width="9.140625" style="98" hidden="1"/>
    <col min="8714" max="8714" width="15.28515625" style="98" hidden="1"/>
    <col min="8715" max="8954" width="9.140625" style="98" hidden="1"/>
    <col min="8955" max="8955" width="12" style="98" hidden="1"/>
    <col min="8956" max="8956" width="11.140625" style="98" hidden="1"/>
    <col min="8957" max="8957" width="12.42578125" style="98" hidden="1"/>
    <col min="8958" max="8958" width="13.7109375" style="98" hidden="1"/>
    <col min="8959" max="8959" width="13.28515625" style="98" hidden="1"/>
    <col min="8960" max="8960" width="13.7109375" style="98" hidden="1"/>
    <col min="8961" max="8961" width="13.140625" style="98" hidden="1"/>
    <col min="8962" max="8962" width="12.85546875" style="98" hidden="1"/>
    <col min="8963" max="8963" width="17.140625" style="98" hidden="1"/>
    <col min="8964" max="8964" width="33.85546875" style="98" hidden="1"/>
    <col min="8965" max="8965" width="11.7109375" style="98" hidden="1"/>
    <col min="8966" max="8966" width="14.140625" style="98" hidden="1"/>
    <col min="8967" max="8967" width="10.7109375" style="98" hidden="1"/>
    <col min="8968" max="8968" width="2.140625" style="98" hidden="1"/>
    <col min="8969" max="8969" width="9.140625" style="98" hidden="1"/>
    <col min="8970" max="8970" width="15.28515625" style="98" hidden="1"/>
    <col min="8971" max="9210" width="9.140625" style="98" hidden="1"/>
    <col min="9211" max="9211" width="12" style="98" hidden="1"/>
    <col min="9212" max="9212" width="11.140625" style="98" hidden="1"/>
    <col min="9213" max="9213" width="12.42578125" style="98" hidden="1"/>
    <col min="9214" max="9214" width="13.7109375" style="98" hidden="1"/>
    <col min="9215" max="9215" width="13.28515625" style="98" hidden="1"/>
    <col min="9216" max="9216" width="13.7109375" style="98" hidden="1"/>
    <col min="9217" max="9217" width="13.140625" style="98" hidden="1"/>
    <col min="9218" max="9218" width="12.85546875" style="98" hidden="1"/>
    <col min="9219" max="9219" width="17.140625" style="98" hidden="1"/>
    <col min="9220" max="9220" width="33.85546875" style="98" hidden="1"/>
    <col min="9221" max="9221" width="11.7109375" style="98" hidden="1"/>
    <col min="9222" max="9222" width="14.140625" style="98" hidden="1"/>
    <col min="9223" max="9223" width="10.7109375" style="98" hidden="1"/>
    <col min="9224" max="9224" width="2.140625" style="98" hidden="1"/>
    <col min="9225" max="9225" width="9.140625" style="98" hidden="1"/>
    <col min="9226" max="9226" width="15.28515625" style="98" hidden="1"/>
    <col min="9227" max="9466" width="9.140625" style="98" hidden="1"/>
    <col min="9467" max="9467" width="12" style="98" hidden="1"/>
    <col min="9468" max="9468" width="11.140625" style="98" hidden="1"/>
    <col min="9469" max="9469" width="12.42578125" style="98" hidden="1"/>
    <col min="9470" max="9470" width="13.7109375" style="98" hidden="1"/>
    <col min="9471" max="9471" width="13.28515625" style="98" hidden="1"/>
    <col min="9472" max="9472" width="13.7109375" style="98" hidden="1"/>
    <col min="9473" max="9473" width="13.140625" style="98" hidden="1"/>
    <col min="9474" max="9474" width="12.85546875" style="98" hidden="1"/>
    <col min="9475" max="9475" width="17.140625" style="98" hidden="1"/>
    <col min="9476" max="9476" width="33.85546875" style="98" hidden="1"/>
    <col min="9477" max="9477" width="11.7109375" style="98" hidden="1"/>
    <col min="9478" max="9478" width="14.140625" style="98" hidden="1"/>
    <col min="9479" max="9479" width="10.7109375" style="98" hidden="1"/>
    <col min="9480" max="9480" width="2.140625" style="98" hidden="1"/>
    <col min="9481" max="9481" width="9.140625" style="98" hidden="1"/>
    <col min="9482" max="9482" width="15.28515625" style="98" hidden="1"/>
    <col min="9483" max="9722" width="9.140625" style="98" hidden="1"/>
    <col min="9723" max="9723" width="12" style="98" hidden="1"/>
    <col min="9724" max="9724" width="11.140625" style="98" hidden="1"/>
    <col min="9725" max="9725" width="12.42578125" style="98" hidden="1"/>
    <col min="9726" max="9726" width="13.7109375" style="98" hidden="1"/>
    <col min="9727" max="9727" width="13.28515625" style="98" hidden="1"/>
    <col min="9728" max="9728" width="13.7109375" style="98" hidden="1"/>
    <col min="9729" max="9729" width="13.140625" style="98" hidden="1"/>
    <col min="9730" max="9730" width="12.85546875" style="98" hidden="1"/>
    <col min="9731" max="9731" width="17.140625" style="98" hidden="1"/>
    <col min="9732" max="9732" width="33.85546875" style="98" hidden="1"/>
    <col min="9733" max="9733" width="11.7109375" style="98" hidden="1"/>
    <col min="9734" max="9734" width="14.140625" style="98" hidden="1"/>
    <col min="9735" max="9735" width="10.7109375" style="98" hidden="1"/>
    <col min="9736" max="9736" width="2.140625" style="98" hidden="1"/>
    <col min="9737" max="9737" width="9.140625" style="98" hidden="1"/>
    <col min="9738" max="9738" width="15.28515625" style="98" hidden="1"/>
    <col min="9739" max="9978" width="9.140625" style="98" hidden="1"/>
    <col min="9979" max="9979" width="12" style="98" hidden="1"/>
    <col min="9980" max="9980" width="11.140625" style="98" hidden="1"/>
    <col min="9981" max="9981" width="12.42578125" style="98" hidden="1"/>
    <col min="9982" max="9982" width="13.7109375" style="98" hidden="1"/>
    <col min="9983" max="9983" width="13.28515625" style="98" hidden="1"/>
    <col min="9984" max="9984" width="13.7109375" style="98" hidden="1"/>
    <col min="9985" max="9985" width="13.140625" style="98" hidden="1"/>
    <col min="9986" max="9986" width="12.85546875" style="98" hidden="1"/>
    <col min="9987" max="9987" width="17.140625" style="98" hidden="1"/>
    <col min="9988" max="9988" width="33.85546875" style="98" hidden="1"/>
    <col min="9989" max="9989" width="11.7109375" style="98" hidden="1"/>
    <col min="9990" max="9990" width="14.140625" style="98" hidden="1"/>
    <col min="9991" max="9991" width="10.7109375" style="98" hidden="1"/>
    <col min="9992" max="9992" width="2.140625" style="98" hidden="1"/>
    <col min="9993" max="9993" width="9.140625" style="98" hidden="1"/>
    <col min="9994" max="9994" width="15.28515625" style="98" hidden="1"/>
    <col min="9995" max="10234" width="9.140625" style="98" hidden="1"/>
    <col min="10235" max="10235" width="12" style="98" hidden="1"/>
    <col min="10236" max="10236" width="11.140625" style="98" hidden="1"/>
    <col min="10237" max="10237" width="12.42578125" style="98" hidden="1"/>
    <col min="10238" max="10238" width="13.7109375" style="98" hidden="1"/>
    <col min="10239" max="10239" width="13.28515625" style="98" hidden="1"/>
    <col min="10240" max="10240" width="13.7109375" style="98" hidden="1"/>
    <col min="10241" max="10241" width="13.140625" style="98" hidden="1"/>
    <col min="10242" max="10242" width="12.85546875" style="98" hidden="1"/>
    <col min="10243" max="10243" width="17.140625" style="98" hidden="1"/>
    <col min="10244" max="10244" width="33.85546875" style="98" hidden="1"/>
    <col min="10245" max="10245" width="11.7109375" style="98" hidden="1"/>
    <col min="10246" max="10246" width="14.140625" style="98" hidden="1"/>
    <col min="10247" max="10247" width="10.7109375" style="98" hidden="1"/>
    <col min="10248" max="10248" width="2.140625" style="98" hidden="1"/>
    <col min="10249" max="10249" width="9.140625" style="98" hidden="1"/>
    <col min="10250" max="10250" width="15.28515625" style="98" hidden="1"/>
    <col min="10251" max="10490" width="9.140625" style="98" hidden="1"/>
    <col min="10491" max="10491" width="12" style="98" hidden="1"/>
    <col min="10492" max="10492" width="11.140625" style="98" hidden="1"/>
    <col min="10493" max="10493" width="12.42578125" style="98" hidden="1"/>
    <col min="10494" max="10494" width="13.7109375" style="98" hidden="1"/>
    <col min="10495" max="10495" width="13.28515625" style="98" hidden="1"/>
    <col min="10496" max="10496" width="13.7109375" style="98" hidden="1"/>
    <col min="10497" max="10497" width="13.140625" style="98" hidden="1"/>
    <col min="10498" max="10498" width="12.85546875" style="98" hidden="1"/>
    <col min="10499" max="10499" width="17.140625" style="98" hidden="1"/>
    <col min="10500" max="10500" width="33.85546875" style="98" hidden="1"/>
    <col min="10501" max="10501" width="11.7109375" style="98" hidden="1"/>
    <col min="10502" max="10502" width="14.140625" style="98" hidden="1"/>
    <col min="10503" max="10503" width="10.7109375" style="98" hidden="1"/>
    <col min="10504" max="10504" width="2.140625" style="98" hidden="1"/>
    <col min="10505" max="10505" width="9.140625" style="98" hidden="1"/>
    <col min="10506" max="10506" width="15.28515625" style="98" hidden="1"/>
    <col min="10507" max="10746" width="9.140625" style="98" hidden="1"/>
    <col min="10747" max="10747" width="12" style="98" hidden="1"/>
    <col min="10748" max="10748" width="11.140625" style="98" hidden="1"/>
    <col min="10749" max="10749" width="12.42578125" style="98" hidden="1"/>
    <col min="10750" max="10750" width="13.7109375" style="98" hidden="1"/>
    <col min="10751" max="10751" width="13.28515625" style="98" hidden="1"/>
    <col min="10752" max="10752" width="13.7109375" style="98" hidden="1"/>
    <col min="10753" max="10753" width="13.140625" style="98" hidden="1"/>
    <col min="10754" max="10754" width="12.85546875" style="98" hidden="1"/>
    <col min="10755" max="10755" width="17.140625" style="98" hidden="1"/>
    <col min="10756" max="10756" width="33.85546875" style="98" hidden="1"/>
    <col min="10757" max="10757" width="11.7109375" style="98" hidden="1"/>
    <col min="10758" max="10758" width="14.140625" style="98" hidden="1"/>
    <col min="10759" max="10759" width="10.7109375" style="98" hidden="1"/>
    <col min="10760" max="10760" width="2.140625" style="98" hidden="1"/>
    <col min="10761" max="10761" width="9.140625" style="98" hidden="1"/>
    <col min="10762" max="10762" width="15.28515625" style="98" hidden="1"/>
    <col min="10763" max="11002" width="9.140625" style="98" hidden="1"/>
    <col min="11003" max="11003" width="12" style="98" hidden="1"/>
    <col min="11004" max="11004" width="11.140625" style="98" hidden="1"/>
    <col min="11005" max="11005" width="12.42578125" style="98" hidden="1"/>
    <col min="11006" max="11006" width="13.7109375" style="98" hidden="1"/>
    <col min="11007" max="11007" width="13.28515625" style="98" hidden="1"/>
    <col min="11008" max="11008" width="13.7109375" style="98" hidden="1"/>
    <col min="11009" max="11009" width="13.140625" style="98" hidden="1"/>
    <col min="11010" max="11010" width="12.85546875" style="98" hidden="1"/>
    <col min="11011" max="11011" width="17.140625" style="98" hidden="1"/>
    <col min="11012" max="11012" width="33.85546875" style="98" hidden="1"/>
    <col min="11013" max="11013" width="11.7109375" style="98" hidden="1"/>
    <col min="11014" max="11014" width="14.140625" style="98" hidden="1"/>
    <col min="11015" max="11015" width="10.7109375" style="98" hidden="1"/>
    <col min="11016" max="11016" width="2.140625" style="98" hidden="1"/>
    <col min="11017" max="11017" width="9.140625" style="98" hidden="1"/>
    <col min="11018" max="11018" width="15.28515625" style="98" hidden="1"/>
    <col min="11019" max="11258" width="9.140625" style="98" hidden="1"/>
    <col min="11259" max="11259" width="12" style="98" hidden="1"/>
    <col min="11260" max="11260" width="11.140625" style="98" hidden="1"/>
    <col min="11261" max="11261" width="12.42578125" style="98" hidden="1"/>
    <col min="11262" max="11262" width="13.7109375" style="98" hidden="1"/>
    <col min="11263" max="11263" width="13.28515625" style="98" hidden="1"/>
    <col min="11264" max="11264" width="13.7109375" style="98" hidden="1"/>
    <col min="11265" max="11265" width="13.140625" style="98" hidden="1"/>
    <col min="11266" max="11266" width="12.85546875" style="98" hidden="1"/>
    <col min="11267" max="11267" width="17.140625" style="98" hidden="1"/>
    <col min="11268" max="11268" width="33.85546875" style="98" hidden="1"/>
    <col min="11269" max="11269" width="11.7109375" style="98" hidden="1"/>
    <col min="11270" max="11270" width="14.140625" style="98" hidden="1"/>
    <col min="11271" max="11271" width="10.7109375" style="98" hidden="1"/>
    <col min="11272" max="11272" width="2.140625" style="98" hidden="1"/>
    <col min="11273" max="11273" width="9.140625" style="98" hidden="1"/>
    <col min="11274" max="11274" width="15.28515625" style="98" hidden="1"/>
    <col min="11275" max="11514" width="9.140625" style="98" hidden="1"/>
    <col min="11515" max="11515" width="12" style="98" hidden="1"/>
    <col min="11516" max="11516" width="11.140625" style="98" hidden="1"/>
    <col min="11517" max="11517" width="12.42578125" style="98" hidden="1"/>
    <col min="11518" max="11518" width="13.7109375" style="98" hidden="1"/>
    <col min="11519" max="11519" width="13.28515625" style="98" hidden="1"/>
    <col min="11520" max="11520" width="13.7109375" style="98" hidden="1"/>
    <col min="11521" max="11521" width="13.140625" style="98" hidden="1"/>
    <col min="11522" max="11522" width="12.85546875" style="98" hidden="1"/>
    <col min="11523" max="11523" width="17.140625" style="98" hidden="1"/>
    <col min="11524" max="11524" width="33.85546875" style="98" hidden="1"/>
    <col min="11525" max="11525" width="11.7109375" style="98" hidden="1"/>
    <col min="11526" max="11526" width="14.140625" style="98" hidden="1"/>
    <col min="11527" max="11527" width="10.7109375" style="98" hidden="1"/>
    <col min="11528" max="11528" width="2.140625" style="98" hidden="1"/>
    <col min="11529" max="11529" width="9.140625" style="98" hidden="1"/>
    <col min="11530" max="11530" width="15.28515625" style="98" hidden="1"/>
    <col min="11531" max="11770" width="9.140625" style="98" hidden="1"/>
    <col min="11771" max="11771" width="12" style="98" hidden="1"/>
    <col min="11772" max="11772" width="11.140625" style="98" hidden="1"/>
    <col min="11773" max="11773" width="12.42578125" style="98" hidden="1"/>
    <col min="11774" max="11774" width="13.7109375" style="98" hidden="1"/>
    <col min="11775" max="11775" width="13.28515625" style="98" hidden="1"/>
    <col min="11776" max="11776" width="13.7109375" style="98" hidden="1"/>
    <col min="11777" max="11777" width="13.140625" style="98" hidden="1"/>
    <col min="11778" max="11778" width="12.85546875" style="98" hidden="1"/>
    <col min="11779" max="11779" width="17.140625" style="98" hidden="1"/>
    <col min="11780" max="11780" width="33.85546875" style="98" hidden="1"/>
    <col min="11781" max="11781" width="11.7109375" style="98" hidden="1"/>
    <col min="11782" max="11782" width="14.140625" style="98" hidden="1"/>
    <col min="11783" max="11783" width="10.7109375" style="98" hidden="1"/>
    <col min="11784" max="11784" width="2.140625" style="98" hidden="1"/>
    <col min="11785" max="11785" width="9.140625" style="98" hidden="1"/>
    <col min="11786" max="11786" width="15.28515625" style="98" hidden="1"/>
    <col min="11787" max="12026" width="9.140625" style="98" hidden="1"/>
    <col min="12027" max="12027" width="12" style="98" hidden="1"/>
    <col min="12028" max="12028" width="11.140625" style="98" hidden="1"/>
    <col min="12029" max="12029" width="12.42578125" style="98" hidden="1"/>
    <col min="12030" max="12030" width="13.7109375" style="98" hidden="1"/>
    <col min="12031" max="12031" width="13.28515625" style="98" hidden="1"/>
    <col min="12032" max="12032" width="13.7109375" style="98" hidden="1"/>
    <col min="12033" max="12033" width="13.140625" style="98" hidden="1"/>
    <col min="12034" max="12034" width="12.85546875" style="98" hidden="1"/>
    <col min="12035" max="12035" width="17.140625" style="98" hidden="1"/>
    <col min="12036" max="12036" width="33.85546875" style="98" hidden="1"/>
    <col min="12037" max="12037" width="11.7109375" style="98" hidden="1"/>
    <col min="12038" max="12038" width="14.140625" style="98" hidden="1"/>
    <col min="12039" max="12039" width="10.7109375" style="98" hidden="1"/>
    <col min="12040" max="12040" width="2.140625" style="98" hidden="1"/>
    <col min="12041" max="12041" width="9.140625" style="98" hidden="1"/>
    <col min="12042" max="12042" width="15.28515625" style="98" hidden="1"/>
    <col min="12043" max="12282" width="9.140625" style="98" hidden="1"/>
    <col min="12283" max="12283" width="12" style="98" hidden="1"/>
    <col min="12284" max="12284" width="11.140625" style="98" hidden="1"/>
    <col min="12285" max="12285" width="12.42578125" style="98" hidden="1"/>
    <col min="12286" max="12286" width="13.7109375" style="98" hidden="1"/>
    <col min="12287" max="12287" width="13.28515625" style="98" hidden="1"/>
    <col min="12288" max="12288" width="13.7109375" style="98" hidden="1"/>
    <col min="12289" max="12289" width="13.140625" style="98" hidden="1"/>
    <col min="12290" max="12290" width="12.85546875" style="98" hidden="1"/>
    <col min="12291" max="12291" width="17.140625" style="98" hidden="1"/>
    <col min="12292" max="12292" width="33.85546875" style="98" hidden="1"/>
    <col min="12293" max="12293" width="11.7109375" style="98" hidden="1"/>
    <col min="12294" max="12294" width="14.140625" style="98" hidden="1"/>
    <col min="12295" max="12295" width="10.7109375" style="98" hidden="1"/>
    <col min="12296" max="12296" width="2.140625" style="98" hidden="1"/>
    <col min="12297" max="12297" width="9.140625" style="98" hidden="1"/>
    <col min="12298" max="12298" width="15.28515625" style="98" hidden="1"/>
    <col min="12299" max="12538" width="9.140625" style="98" hidden="1"/>
    <col min="12539" max="12539" width="12" style="98" hidden="1"/>
    <col min="12540" max="12540" width="11.140625" style="98" hidden="1"/>
    <col min="12541" max="12541" width="12.42578125" style="98" hidden="1"/>
    <col min="12542" max="12542" width="13.7109375" style="98" hidden="1"/>
    <col min="12543" max="12543" width="13.28515625" style="98" hidden="1"/>
    <col min="12544" max="12544" width="13.7109375" style="98" hidden="1"/>
    <col min="12545" max="12545" width="13.140625" style="98" hidden="1"/>
    <col min="12546" max="12546" width="12.85546875" style="98" hidden="1"/>
    <col min="12547" max="12547" width="17.140625" style="98" hidden="1"/>
    <col min="12548" max="12548" width="33.85546875" style="98" hidden="1"/>
    <col min="12549" max="12549" width="11.7109375" style="98" hidden="1"/>
    <col min="12550" max="12550" width="14.140625" style="98" hidden="1"/>
    <col min="12551" max="12551" width="10.7109375" style="98" hidden="1"/>
    <col min="12552" max="12552" width="2.140625" style="98" hidden="1"/>
    <col min="12553" max="12553" width="9.140625" style="98" hidden="1"/>
    <col min="12554" max="12554" width="15.28515625" style="98" hidden="1"/>
    <col min="12555" max="12794" width="9.140625" style="98" hidden="1"/>
    <col min="12795" max="12795" width="12" style="98" hidden="1"/>
    <col min="12796" max="12796" width="11.140625" style="98" hidden="1"/>
    <col min="12797" max="12797" width="12.42578125" style="98" hidden="1"/>
    <col min="12798" max="12798" width="13.7109375" style="98" hidden="1"/>
    <col min="12799" max="12799" width="13.28515625" style="98" hidden="1"/>
    <col min="12800" max="12800" width="13.7109375" style="98" hidden="1"/>
    <col min="12801" max="12801" width="13.140625" style="98" hidden="1"/>
    <col min="12802" max="12802" width="12.85546875" style="98" hidden="1"/>
    <col min="12803" max="12803" width="17.140625" style="98" hidden="1"/>
    <col min="12804" max="12804" width="33.85546875" style="98" hidden="1"/>
    <col min="12805" max="12805" width="11.7109375" style="98" hidden="1"/>
    <col min="12806" max="12806" width="14.140625" style="98" hidden="1"/>
    <col min="12807" max="12807" width="10.7109375" style="98" hidden="1"/>
    <col min="12808" max="12808" width="2.140625" style="98" hidden="1"/>
    <col min="12809" max="12809" width="9.140625" style="98" hidden="1"/>
    <col min="12810" max="12810" width="15.28515625" style="98" hidden="1"/>
    <col min="12811" max="13050" width="9.140625" style="98" hidden="1"/>
    <col min="13051" max="13051" width="12" style="98" hidden="1"/>
    <col min="13052" max="13052" width="11.140625" style="98" hidden="1"/>
    <col min="13053" max="13053" width="12.42578125" style="98" hidden="1"/>
    <col min="13054" max="13054" width="13.7109375" style="98" hidden="1"/>
    <col min="13055" max="13055" width="13.28515625" style="98" hidden="1"/>
    <col min="13056" max="13056" width="13.7109375" style="98" hidden="1"/>
    <col min="13057" max="13057" width="13.140625" style="98" hidden="1"/>
    <col min="13058" max="13058" width="12.85546875" style="98" hidden="1"/>
    <col min="13059" max="13059" width="17.140625" style="98" hidden="1"/>
    <col min="13060" max="13060" width="33.85546875" style="98" hidden="1"/>
    <col min="13061" max="13061" width="11.7109375" style="98" hidden="1"/>
    <col min="13062" max="13062" width="14.140625" style="98" hidden="1"/>
    <col min="13063" max="13063" width="10.7109375" style="98" hidden="1"/>
    <col min="13064" max="13064" width="2.140625" style="98" hidden="1"/>
    <col min="13065" max="13065" width="9.140625" style="98" hidden="1"/>
    <col min="13066" max="13066" width="15.28515625" style="98" hidden="1"/>
    <col min="13067" max="13306" width="9.140625" style="98" hidden="1"/>
    <col min="13307" max="13307" width="12" style="98" hidden="1"/>
    <col min="13308" max="13308" width="11.140625" style="98" hidden="1"/>
    <col min="13309" max="13309" width="12.42578125" style="98" hidden="1"/>
    <col min="13310" max="13310" width="13.7109375" style="98" hidden="1"/>
    <col min="13311" max="13311" width="13.28515625" style="98" hidden="1"/>
    <col min="13312" max="13312" width="13.7109375" style="98" hidden="1"/>
    <col min="13313" max="13313" width="13.140625" style="98" hidden="1"/>
    <col min="13314" max="13314" width="12.85546875" style="98" hidden="1"/>
    <col min="13315" max="13315" width="17.140625" style="98" hidden="1"/>
    <col min="13316" max="13316" width="33.85546875" style="98" hidden="1"/>
    <col min="13317" max="13317" width="11.7109375" style="98" hidden="1"/>
    <col min="13318" max="13318" width="14.140625" style="98" hidden="1"/>
    <col min="13319" max="13319" width="10.7109375" style="98" hidden="1"/>
    <col min="13320" max="13320" width="2.140625" style="98" hidden="1"/>
    <col min="13321" max="13321" width="9.140625" style="98" hidden="1"/>
    <col min="13322" max="13322" width="15.28515625" style="98" hidden="1"/>
    <col min="13323" max="13562" width="9.140625" style="98" hidden="1"/>
    <col min="13563" max="13563" width="12" style="98" hidden="1"/>
    <col min="13564" max="13564" width="11.140625" style="98" hidden="1"/>
    <col min="13565" max="13565" width="12.42578125" style="98" hidden="1"/>
    <col min="13566" max="13566" width="13.7109375" style="98" hidden="1"/>
    <col min="13567" max="13567" width="13.28515625" style="98" hidden="1"/>
    <col min="13568" max="13568" width="13.7109375" style="98" hidden="1"/>
    <col min="13569" max="13569" width="13.140625" style="98" hidden="1"/>
    <col min="13570" max="13570" width="12.85546875" style="98" hidden="1"/>
    <col min="13571" max="13571" width="17.140625" style="98" hidden="1"/>
    <col min="13572" max="13572" width="33.85546875" style="98" hidden="1"/>
    <col min="13573" max="13573" width="11.7109375" style="98" hidden="1"/>
    <col min="13574" max="13574" width="14.140625" style="98" hidden="1"/>
    <col min="13575" max="13575" width="10.7109375" style="98" hidden="1"/>
    <col min="13576" max="13576" width="2.140625" style="98" hidden="1"/>
    <col min="13577" max="13577" width="9.140625" style="98" hidden="1"/>
    <col min="13578" max="13578" width="15.28515625" style="98" hidden="1"/>
    <col min="13579" max="13818" width="9.140625" style="98" hidden="1"/>
    <col min="13819" max="13819" width="12" style="98" hidden="1"/>
    <col min="13820" max="13820" width="11.140625" style="98" hidden="1"/>
    <col min="13821" max="13821" width="12.42578125" style="98" hidden="1"/>
    <col min="13822" max="13822" width="13.7109375" style="98" hidden="1"/>
    <col min="13823" max="13823" width="13.28515625" style="98" hidden="1"/>
    <col min="13824" max="13824" width="13.7109375" style="98" hidden="1"/>
    <col min="13825" max="13825" width="13.140625" style="98" hidden="1"/>
    <col min="13826" max="13826" width="12.85546875" style="98" hidden="1"/>
    <col min="13827" max="13827" width="17.140625" style="98" hidden="1"/>
    <col min="13828" max="13828" width="33.85546875" style="98" hidden="1"/>
    <col min="13829" max="13829" width="11.7109375" style="98" hidden="1"/>
    <col min="13830" max="13830" width="14.140625" style="98" hidden="1"/>
    <col min="13831" max="13831" width="10.7109375" style="98" hidden="1"/>
    <col min="13832" max="13832" width="2.140625" style="98" hidden="1"/>
    <col min="13833" max="13833" width="9.140625" style="98" hidden="1"/>
    <col min="13834" max="13834" width="15.28515625" style="98" hidden="1"/>
    <col min="13835" max="14074" width="9.140625" style="98" hidden="1"/>
    <col min="14075" max="14075" width="12" style="98" hidden="1"/>
    <col min="14076" max="14076" width="11.140625" style="98" hidden="1"/>
    <col min="14077" max="14077" width="12.42578125" style="98" hidden="1"/>
    <col min="14078" max="14078" width="13.7109375" style="98" hidden="1"/>
    <col min="14079" max="14079" width="13.28515625" style="98" hidden="1"/>
    <col min="14080" max="14080" width="13.7109375" style="98" hidden="1"/>
    <col min="14081" max="14081" width="13.140625" style="98" hidden="1"/>
    <col min="14082" max="14082" width="12.85546875" style="98" hidden="1"/>
    <col min="14083" max="14083" width="17.140625" style="98" hidden="1"/>
    <col min="14084" max="14084" width="33.85546875" style="98" hidden="1"/>
    <col min="14085" max="14085" width="11.7109375" style="98" hidden="1"/>
    <col min="14086" max="14086" width="14.140625" style="98" hidden="1"/>
    <col min="14087" max="14087" width="10.7109375" style="98" hidden="1"/>
    <col min="14088" max="14088" width="2.140625" style="98" hidden="1"/>
    <col min="14089" max="14089" width="9.140625" style="98" hidden="1"/>
    <col min="14090" max="14090" width="15.28515625" style="98" hidden="1"/>
    <col min="14091" max="14330" width="9.140625" style="98" hidden="1"/>
    <col min="14331" max="14331" width="12" style="98" hidden="1"/>
    <col min="14332" max="14332" width="11.140625" style="98" hidden="1"/>
    <col min="14333" max="14333" width="12.42578125" style="98" hidden="1"/>
    <col min="14334" max="14334" width="13.7109375" style="98" hidden="1"/>
    <col min="14335" max="14335" width="13.28515625" style="98" hidden="1"/>
    <col min="14336" max="14336" width="13.7109375" style="98" hidden="1"/>
    <col min="14337" max="14337" width="13.140625" style="98" hidden="1"/>
    <col min="14338" max="14338" width="12.85546875" style="98" hidden="1"/>
    <col min="14339" max="14339" width="17.140625" style="98" hidden="1"/>
    <col min="14340" max="14340" width="33.85546875" style="98" hidden="1"/>
    <col min="14341" max="14341" width="11.7109375" style="98" hidden="1"/>
    <col min="14342" max="14342" width="14.140625" style="98" hidden="1"/>
    <col min="14343" max="14343" width="10.7109375" style="98" hidden="1"/>
    <col min="14344" max="14344" width="2.140625" style="98" hidden="1"/>
    <col min="14345" max="14345" width="9.140625" style="98" hidden="1"/>
    <col min="14346" max="14346" width="15.28515625" style="98" hidden="1"/>
    <col min="14347" max="14586" width="9.140625" style="98" hidden="1"/>
    <col min="14587" max="14587" width="12" style="98" hidden="1"/>
    <col min="14588" max="14588" width="11.140625" style="98" hidden="1"/>
    <col min="14589" max="14589" width="12.42578125" style="98" hidden="1"/>
    <col min="14590" max="14590" width="13.7109375" style="98" hidden="1"/>
    <col min="14591" max="14591" width="13.28515625" style="98" hidden="1"/>
    <col min="14592" max="14592" width="13.7109375" style="98" hidden="1"/>
    <col min="14593" max="14593" width="13.140625" style="98" hidden="1"/>
    <col min="14594" max="14594" width="12.85546875" style="98" hidden="1"/>
    <col min="14595" max="14595" width="17.140625" style="98" hidden="1"/>
    <col min="14596" max="14596" width="33.85546875" style="98" hidden="1"/>
    <col min="14597" max="14597" width="11.7109375" style="98" hidden="1"/>
    <col min="14598" max="14598" width="14.140625" style="98" hidden="1"/>
    <col min="14599" max="14599" width="10.7109375" style="98" hidden="1"/>
    <col min="14600" max="14600" width="2.140625" style="98" hidden="1"/>
    <col min="14601" max="14601" width="9.140625" style="98" hidden="1"/>
    <col min="14602" max="14602" width="15.28515625" style="98" hidden="1"/>
    <col min="14603" max="14842" width="9.140625" style="98" hidden="1"/>
    <col min="14843" max="14843" width="12" style="98" hidden="1"/>
    <col min="14844" max="14844" width="11.140625" style="98" hidden="1"/>
    <col min="14845" max="14845" width="12.42578125" style="98" hidden="1"/>
    <col min="14846" max="14846" width="13.7109375" style="98" hidden="1"/>
    <col min="14847" max="14847" width="13.28515625" style="98" hidden="1"/>
    <col min="14848" max="14848" width="13.7109375" style="98" hidden="1"/>
    <col min="14849" max="14849" width="13.140625" style="98" hidden="1"/>
    <col min="14850" max="14850" width="12.85546875" style="98" hidden="1"/>
    <col min="14851" max="14851" width="17.140625" style="98" hidden="1"/>
    <col min="14852" max="14852" width="33.85546875" style="98" hidden="1"/>
    <col min="14853" max="14853" width="11.7109375" style="98" hidden="1"/>
    <col min="14854" max="14854" width="14.140625" style="98" hidden="1"/>
    <col min="14855" max="14855" width="10.7109375" style="98" hidden="1"/>
    <col min="14856" max="14856" width="2.140625" style="98" hidden="1"/>
    <col min="14857" max="14857" width="9.140625" style="98" hidden="1"/>
    <col min="14858" max="14858" width="15.28515625" style="98" hidden="1"/>
    <col min="14859" max="15098" width="9.140625" style="98" hidden="1"/>
    <col min="15099" max="15099" width="12" style="98" hidden="1"/>
    <col min="15100" max="15100" width="11.140625" style="98" hidden="1"/>
    <col min="15101" max="15101" width="12.42578125" style="98" hidden="1"/>
    <col min="15102" max="15102" width="13.7109375" style="98" hidden="1"/>
    <col min="15103" max="15103" width="13.28515625" style="98" hidden="1"/>
    <col min="15104" max="15104" width="13.7109375" style="98" hidden="1"/>
    <col min="15105" max="15105" width="13.140625" style="98" hidden="1"/>
    <col min="15106" max="15106" width="12.85546875" style="98" hidden="1"/>
    <col min="15107" max="15107" width="17.140625" style="98" hidden="1"/>
    <col min="15108" max="15108" width="33.85546875" style="98" hidden="1"/>
    <col min="15109" max="15109" width="11.7109375" style="98" hidden="1"/>
    <col min="15110" max="15110" width="14.140625" style="98" hidden="1"/>
    <col min="15111" max="15111" width="10.7109375" style="98" hidden="1"/>
    <col min="15112" max="15112" width="2.140625" style="98" hidden="1"/>
    <col min="15113" max="15113" width="9.140625" style="98" hidden="1"/>
    <col min="15114" max="15114" width="15.28515625" style="98" hidden="1"/>
    <col min="15115" max="15354" width="9.140625" style="98" hidden="1"/>
    <col min="15355" max="15355" width="12" style="98" hidden="1"/>
    <col min="15356" max="15356" width="11.140625" style="98" hidden="1"/>
    <col min="15357" max="15357" width="12.42578125" style="98" hidden="1"/>
    <col min="15358" max="15358" width="13.7109375" style="98" hidden="1"/>
    <col min="15359" max="15359" width="13.28515625" style="98" hidden="1"/>
    <col min="15360" max="15360" width="13.7109375" style="98" hidden="1"/>
    <col min="15361" max="15361" width="13.140625" style="98" hidden="1"/>
    <col min="15362" max="15362" width="12.85546875" style="98" hidden="1"/>
    <col min="15363" max="15363" width="17.140625" style="98" hidden="1"/>
    <col min="15364" max="15364" width="33.85546875" style="98" hidden="1"/>
    <col min="15365" max="15365" width="11.7109375" style="98" hidden="1"/>
    <col min="15366" max="15366" width="14.140625" style="98" hidden="1"/>
    <col min="15367" max="15367" width="10.7109375" style="98" hidden="1"/>
    <col min="15368" max="15368" width="2.140625" style="98" hidden="1"/>
    <col min="15369" max="15369" width="9.140625" style="98" hidden="1"/>
    <col min="15370" max="15370" width="15.28515625" style="98" hidden="1"/>
    <col min="15371" max="15610" width="9.140625" style="98" hidden="1"/>
    <col min="15611" max="15611" width="12" style="98" hidden="1"/>
    <col min="15612" max="15612" width="11.140625" style="98" hidden="1"/>
    <col min="15613" max="15613" width="12.42578125" style="98" hidden="1"/>
    <col min="15614" max="15614" width="13.7109375" style="98" hidden="1"/>
    <col min="15615" max="15615" width="13.28515625" style="98" hidden="1"/>
    <col min="15616" max="15616" width="13.7109375" style="98" hidden="1"/>
    <col min="15617" max="15617" width="13.140625" style="98" hidden="1"/>
    <col min="15618" max="15618" width="12.85546875" style="98" hidden="1"/>
    <col min="15619" max="15619" width="17.140625" style="98" hidden="1"/>
    <col min="15620" max="15620" width="33.85546875" style="98" hidden="1"/>
    <col min="15621" max="15621" width="11.7109375" style="98" hidden="1"/>
    <col min="15622" max="15622" width="14.140625" style="98" hidden="1"/>
    <col min="15623" max="15623" width="10.7109375" style="98" hidden="1"/>
    <col min="15624" max="15624" width="2.140625" style="98" hidden="1"/>
    <col min="15625" max="15625" width="9.140625" style="98" hidden="1"/>
    <col min="15626" max="15626" width="15.28515625" style="98" hidden="1"/>
    <col min="15627" max="15866" width="9.140625" style="98" hidden="1"/>
    <col min="15867" max="15867" width="12" style="98" hidden="1"/>
    <col min="15868" max="15868" width="11.140625" style="98" hidden="1"/>
    <col min="15869" max="15869" width="12.42578125" style="98" hidden="1"/>
    <col min="15870" max="15870" width="13.7109375" style="98" hidden="1"/>
    <col min="15871" max="15871" width="13.28515625" style="98" hidden="1"/>
    <col min="15872" max="15872" width="13.7109375" style="98" hidden="1"/>
    <col min="15873" max="15873" width="13.140625" style="98" hidden="1"/>
    <col min="15874" max="15874" width="12.85546875" style="98" hidden="1"/>
    <col min="15875" max="15875" width="17.140625" style="98" hidden="1"/>
    <col min="15876" max="15876" width="33.85546875" style="98" hidden="1"/>
    <col min="15877" max="15877" width="11.7109375" style="98" hidden="1"/>
    <col min="15878" max="15878" width="14.140625" style="98" hidden="1"/>
    <col min="15879" max="15879" width="10.7109375" style="98" hidden="1"/>
    <col min="15880" max="15880" width="2.140625" style="98" hidden="1"/>
    <col min="15881" max="15881" width="9.140625" style="98" hidden="1"/>
    <col min="15882" max="15882" width="15.28515625" style="98" hidden="1"/>
    <col min="15883" max="16122" width="9.140625" style="98" hidden="1"/>
    <col min="16123" max="16123" width="12" style="98" hidden="1"/>
    <col min="16124" max="16124" width="11.140625" style="98" hidden="1"/>
    <col min="16125" max="16125" width="12.42578125" style="98" hidden="1"/>
    <col min="16126" max="16126" width="13.7109375" style="98" hidden="1"/>
    <col min="16127" max="16127" width="13.28515625" style="98" hidden="1"/>
    <col min="16128" max="16128" width="13.7109375" style="98" hidden="1"/>
    <col min="16129" max="16129" width="13.140625" style="98" hidden="1"/>
    <col min="16130" max="16130" width="12.85546875" style="98" hidden="1"/>
    <col min="16131" max="16131" width="17.140625" style="98" hidden="1"/>
    <col min="16132" max="16132" width="33.85546875" style="98" hidden="1"/>
    <col min="16133" max="16133" width="11.7109375" style="98" hidden="1"/>
    <col min="16134" max="16134" width="14.140625" style="98" hidden="1"/>
    <col min="16135" max="16135" width="10.7109375" style="98" hidden="1"/>
    <col min="16136" max="16136" width="2.140625" style="98" hidden="1"/>
    <col min="16137" max="16137" width="9.140625" style="98" hidden="1"/>
    <col min="16138" max="16138" width="15.28515625" style="98" hidden="1"/>
    <col min="16139" max="16384" width="9.140625" style="98" hidden="1"/>
  </cols>
  <sheetData>
    <row r="1" spans="1:10" ht="15" customHeight="1">
      <c r="C1" s="99"/>
      <c r="D1" s="99"/>
      <c r="E1" s="100"/>
      <c r="F1" s="101"/>
      <c r="G1" s="102"/>
    </row>
    <row r="2" spans="1:10" ht="21" customHeight="1">
      <c r="A2" s="103"/>
      <c r="B2" s="103"/>
      <c r="C2" s="99"/>
      <c r="D2" s="99"/>
      <c r="E2" s="100"/>
      <c r="F2" s="101"/>
      <c r="G2" s="102"/>
    </row>
    <row r="3" spans="1:10" ht="15" customHeight="1">
      <c r="A3" s="103"/>
      <c r="B3" s="103"/>
      <c r="C3" s="99"/>
      <c r="D3" s="99"/>
      <c r="E3" s="100"/>
      <c r="F3" s="101"/>
      <c r="G3" s="102"/>
    </row>
    <row r="4" spans="1:10" ht="15" customHeight="1">
      <c r="B4" s="6" t="s">
        <v>48</v>
      </c>
      <c r="D4" s="99"/>
      <c r="E4" s="100"/>
      <c r="F4" s="101"/>
      <c r="G4" s="102"/>
    </row>
    <row r="5" spans="1:10" ht="15" customHeight="1">
      <c r="B5" s="61" t="s">
        <v>49</v>
      </c>
      <c r="D5" s="99"/>
      <c r="E5" s="100"/>
      <c r="F5" s="101"/>
      <c r="G5" s="102"/>
    </row>
    <row r="6" spans="1:10" ht="15" customHeight="1">
      <c r="B6" s="61"/>
      <c r="C6" s="99"/>
      <c r="D6" s="99"/>
      <c r="E6" s="100"/>
      <c r="F6" s="101"/>
      <c r="G6" s="102"/>
    </row>
    <row r="7" spans="1:10" ht="26.1" customHeight="1">
      <c r="B7" s="144" t="s">
        <v>56</v>
      </c>
      <c r="C7" s="144"/>
      <c r="D7" s="144"/>
      <c r="E7" s="144"/>
      <c r="F7" s="144"/>
      <c r="G7" s="104"/>
    </row>
    <row r="8" spans="1:10" ht="8.1" customHeight="1">
      <c r="C8" s="105"/>
      <c r="D8" s="105"/>
      <c r="E8" s="105"/>
      <c r="F8" s="105"/>
      <c r="G8" s="104"/>
    </row>
    <row r="9" spans="1:10" ht="15" customHeight="1">
      <c r="C9" s="145" t="s">
        <v>31</v>
      </c>
      <c r="D9" s="145"/>
      <c r="E9" s="106">
        <v>100</v>
      </c>
      <c r="F9" s="107" t="s">
        <v>33</v>
      </c>
    </row>
    <row r="10" spans="1:10" ht="15" hidden="1" customHeight="1">
      <c r="C10" s="146" t="s">
        <v>27</v>
      </c>
      <c r="D10" s="146"/>
      <c r="E10" s="108">
        <v>189.095</v>
      </c>
      <c r="F10" s="109"/>
      <c r="G10" s="104"/>
    </row>
    <row r="11" spans="1:10" ht="15" customHeight="1">
      <c r="C11" s="146" t="s">
        <v>28</v>
      </c>
      <c r="D11" s="146"/>
      <c r="E11" s="108">
        <v>0.82499999999999996</v>
      </c>
      <c r="F11" s="109"/>
      <c r="G11" s="104"/>
    </row>
    <row r="12" spans="1:10" s="103" customFormat="1" ht="17.100000000000001" customHeight="1" thickBot="1">
      <c r="C12" s="110"/>
      <c r="D12" s="110"/>
      <c r="E12" s="111"/>
      <c r="F12" s="109"/>
      <c r="G12" s="112"/>
    </row>
    <row r="13" spans="1:10" ht="18.95" customHeight="1" thickBot="1">
      <c r="C13" s="147" t="s">
        <v>57</v>
      </c>
      <c r="D13" s="148"/>
      <c r="E13" s="113">
        <f>+ROUNDDOWN(E9*E11,0)</f>
        <v>82</v>
      </c>
      <c r="F13" s="107"/>
    </row>
    <row r="14" spans="1:10" ht="15" customHeight="1">
      <c r="E14" s="114"/>
      <c r="F14" s="115"/>
      <c r="J14" s="114"/>
    </row>
    <row r="15" spans="1:10" ht="36.75" customHeight="1">
      <c r="A15" s="116"/>
      <c r="C15" s="143" t="s">
        <v>58</v>
      </c>
      <c r="D15" s="143"/>
      <c r="E15" s="143"/>
      <c r="F15" s="117"/>
      <c r="J15" s="114"/>
    </row>
    <row r="16" spans="1:10" ht="27.6" customHeight="1">
      <c r="C16" s="143"/>
      <c r="D16" s="143"/>
      <c r="E16" s="143"/>
      <c r="F16" s="117"/>
      <c r="J16" s="114"/>
    </row>
    <row r="17" spans="3:10" ht="21" customHeight="1">
      <c r="C17" s="143" t="s">
        <v>29</v>
      </c>
      <c r="D17" s="143"/>
      <c r="E17" s="143"/>
      <c r="F17" s="117"/>
      <c r="J17" s="114"/>
    </row>
    <row r="18" spans="3:10" ht="21" customHeight="1">
      <c r="C18" s="143"/>
      <c r="D18" s="143"/>
      <c r="E18" s="143"/>
      <c r="F18" s="117"/>
      <c r="J18" s="114"/>
    </row>
    <row r="19" spans="3:10" ht="7.5" customHeight="1">
      <c r="E19" s="114"/>
      <c r="F19" s="115"/>
      <c r="J19" s="114"/>
    </row>
    <row r="20" spans="3:10">
      <c r="E20" s="114"/>
      <c r="F20" s="115"/>
      <c r="J20" s="114"/>
    </row>
    <row r="21" spans="3:10">
      <c r="E21" s="114"/>
      <c r="F21" s="115"/>
      <c r="J21" s="114"/>
    </row>
    <row r="22" spans="3:10">
      <c r="E22" s="114"/>
      <c r="F22" s="115"/>
      <c r="J22" s="114"/>
    </row>
    <row r="23" spans="3:10">
      <c r="E23" s="114"/>
      <c r="F23" s="115"/>
      <c r="J23" s="114"/>
    </row>
    <row r="24" spans="3:10">
      <c r="E24" s="114"/>
      <c r="F24" s="115"/>
      <c r="J24" s="114"/>
    </row>
    <row r="25" spans="3:10">
      <c r="E25" s="114"/>
      <c r="F25" s="115"/>
      <c r="J25" s="114"/>
    </row>
    <row r="26" spans="3:10">
      <c r="E26" s="114"/>
      <c r="F26" s="115"/>
      <c r="J26" s="114"/>
    </row>
    <row r="27" spans="3:10">
      <c r="E27" s="114"/>
      <c r="F27" s="115"/>
      <c r="J27" s="114"/>
    </row>
    <row r="28" spans="3:10">
      <c r="E28" s="114"/>
      <c r="F28" s="115"/>
      <c r="J28" s="114"/>
    </row>
    <row r="29" spans="3:10">
      <c r="E29" s="114"/>
      <c r="F29" s="115"/>
      <c r="J29" s="114"/>
    </row>
    <row r="30" spans="3:10">
      <c r="E30" s="114"/>
      <c r="F30" s="115"/>
      <c r="J30" s="114"/>
    </row>
    <row r="31" spans="3:10">
      <c r="E31" s="114"/>
      <c r="F31" s="115"/>
      <c r="J31" s="114"/>
    </row>
    <row r="32" spans="3:10">
      <c r="E32" s="114"/>
      <c r="F32" s="115"/>
      <c r="J32" s="114"/>
    </row>
    <row r="33" spans="5:10">
      <c r="E33" s="114"/>
      <c r="F33" s="115"/>
      <c r="J33" s="114"/>
    </row>
    <row r="34" spans="5:10">
      <c r="E34" s="114"/>
      <c r="F34" s="115"/>
      <c r="J34" s="114"/>
    </row>
    <row r="35" spans="5:10">
      <c r="E35" s="114"/>
      <c r="F35" s="115"/>
      <c r="J35" s="114"/>
    </row>
    <row r="36" spans="5:10">
      <c r="E36" s="114"/>
      <c r="F36" s="115"/>
      <c r="J36" s="114"/>
    </row>
    <row r="37" spans="5:10">
      <c r="E37" s="114"/>
      <c r="F37" s="115"/>
      <c r="J37" s="114"/>
    </row>
    <row r="38" spans="5:10">
      <c r="E38" s="114"/>
      <c r="F38" s="115"/>
      <c r="J38" s="114"/>
    </row>
    <row r="39" spans="5:10">
      <c r="E39" s="114"/>
      <c r="F39" s="115"/>
      <c r="J39" s="114"/>
    </row>
    <row r="40" spans="5:10">
      <c r="E40" s="114"/>
      <c r="F40" s="115"/>
      <c r="J40" s="114"/>
    </row>
    <row r="41" spans="5:10">
      <c r="E41" s="114"/>
      <c r="F41" s="115"/>
      <c r="J41" s="114"/>
    </row>
    <row r="42" spans="5:10">
      <c r="E42" s="114"/>
      <c r="F42" s="115"/>
      <c r="J42" s="114"/>
    </row>
    <row r="43" spans="5:10">
      <c r="E43" s="114"/>
      <c r="F43" s="115"/>
      <c r="J43" s="114"/>
    </row>
    <row r="44" spans="5:10">
      <c r="E44" s="114"/>
      <c r="F44" s="115"/>
      <c r="J44" s="114"/>
    </row>
    <row r="45" spans="5:10">
      <c r="E45" s="114"/>
      <c r="F45" s="115"/>
    </row>
    <row r="46" spans="5:10">
      <c r="E46" s="114"/>
      <c r="F46" s="115"/>
    </row>
    <row r="47" spans="5:10">
      <c r="E47" s="114"/>
      <c r="F47" s="115"/>
    </row>
    <row r="48" spans="5:10">
      <c r="E48" s="114"/>
      <c r="F48" s="115"/>
    </row>
    <row r="49" spans="5:6">
      <c r="E49" s="114"/>
      <c r="F49" s="115"/>
    </row>
    <row r="50" spans="5:6">
      <c r="E50" s="114"/>
      <c r="F50" s="115"/>
    </row>
    <row r="51" spans="5:6">
      <c r="E51" s="114"/>
      <c r="F51" s="115"/>
    </row>
    <row r="52" spans="5:6">
      <c r="E52" s="114"/>
      <c r="F52" s="115"/>
    </row>
    <row r="53" spans="5:6">
      <c r="E53" s="114"/>
      <c r="F53" s="115"/>
    </row>
    <row r="54" spans="5:6">
      <c r="E54" s="114"/>
      <c r="F54" s="115"/>
    </row>
    <row r="55" spans="5:6">
      <c r="E55" s="114"/>
      <c r="F55" s="115"/>
    </row>
    <row r="56" spans="5:6">
      <c r="E56" s="114"/>
      <c r="F56" s="115"/>
    </row>
    <row r="57" spans="5:6">
      <c r="E57" s="114"/>
      <c r="F57" s="115"/>
    </row>
    <row r="58" spans="5:6">
      <c r="E58" s="114"/>
      <c r="F58" s="115"/>
    </row>
    <row r="59" spans="5:6">
      <c r="E59" s="114"/>
      <c r="F59" s="115"/>
    </row>
    <row r="60" spans="5:6">
      <c r="E60" s="114"/>
      <c r="F60" s="115"/>
    </row>
    <row r="61" spans="5:6">
      <c r="E61" s="114"/>
      <c r="F61" s="115"/>
    </row>
    <row r="62" spans="5:6">
      <c r="E62" s="114"/>
      <c r="F62" s="115"/>
    </row>
    <row r="63" spans="5:6">
      <c r="E63" s="114"/>
      <c r="F63" s="115"/>
    </row>
    <row r="64" spans="5:6">
      <c r="E64" s="114"/>
      <c r="F64" s="115"/>
    </row>
    <row r="65" spans="5:6">
      <c r="E65" s="114"/>
      <c r="F65" s="115"/>
    </row>
    <row r="66" spans="5:6">
      <c r="E66" s="114"/>
      <c r="F66" s="115"/>
    </row>
    <row r="67" spans="5:6">
      <c r="E67" s="114"/>
      <c r="F67" s="115"/>
    </row>
    <row r="68" spans="5:6">
      <c r="E68" s="114"/>
      <c r="F68" s="115"/>
    </row>
    <row r="69" spans="5:6">
      <c r="E69" s="114"/>
      <c r="F69" s="115"/>
    </row>
    <row r="70" spans="5:6">
      <c r="E70" s="114"/>
      <c r="F70" s="115"/>
    </row>
    <row r="71" spans="5:6">
      <c r="E71" s="114"/>
      <c r="F71" s="115"/>
    </row>
    <row r="72" spans="5:6">
      <c r="E72" s="114"/>
      <c r="F72" s="115"/>
    </row>
    <row r="73" spans="5:6">
      <c r="E73" s="114"/>
      <c r="F73" s="115"/>
    </row>
    <row r="74" spans="5:6">
      <c r="E74" s="114"/>
      <c r="F74" s="115"/>
    </row>
    <row r="75" spans="5:6">
      <c r="E75" s="114"/>
      <c r="F75" s="115"/>
    </row>
    <row r="76" spans="5:6">
      <c r="E76" s="114"/>
      <c r="F76" s="115"/>
    </row>
    <row r="77" spans="5:6">
      <c r="E77" s="114"/>
      <c r="F77" s="115"/>
    </row>
    <row r="78" spans="5:6">
      <c r="E78" s="114"/>
      <c r="F78" s="115"/>
    </row>
    <row r="79" spans="5:6">
      <c r="E79" s="114"/>
      <c r="F79" s="115"/>
    </row>
    <row r="80" spans="5:6">
      <c r="E80" s="114"/>
      <c r="F80" s="115"/>
    </row>
    <row r="81" spans="5:6">
      <c r="E81" s="114"/>
      <c r="F81" s="115"/>
    </row>
    <row r="82" spans="5:6">
      <c r="E82" s="114"/>
      <c r="F82" s="115"/>
    </row>
    <row r="83" spans="5:6">
      <c r="E83" s="114"/>
      <c r="F83" s="115"/>
    </row>
    <row r="84" spans="5:6">
      <c r="E84" s="114"/>
      <c r="F84" s="115"/>
    </row>
    <row r="85" spans="5:6">
      <c r="E85" s="114"/>
      <c r="F85" s="115"/>
    </row>
    <row r="86" spans="5:6">
      <c r="E86" s="114"/>
      <c r="F86" s="115"/>
    </row>
    <row r="87" spans="5:6">
      <c r="E87" s="114"/>
      <c r="F87" s="115"/>
    </row>
    <row r="88" spans="5:6">
      <c r="E88" s="114"/>
      <c r="F88" s="115"/>
    </row>
    <row r="89" spans="5:6">
      <c r="E89" s="114"/>
      <c r="F89" s="115"/>
    </row>
    <row r="90" spans="5:6">
      <c r="E90" s="114"/>
      <c r="F90" s="115"/>
    </row>
    <row r="91" spans="5:6">
      <c r="E91" s="114"/>
      <c r="F91" s="115"/>
    </row>
    <row r="92" spans="5:6">
      <c r="E92" s="114"/>
      <c r="F92" s="115"/>
    </row>
    <row r="93" spans="5:6">
      <c r="E93" s="114"/>
      <c r="F93" s="115"/>
    </row>
    <row r="94" spans="5:6">
      <c r="E94" s="114"/>
      <c r="F94" s="115"/>
    </row>
    <row r="95" spans="5:6">
      <c r="E95" s="114"/>
      <c r="F95" s="115"/>
    </row>
    <row r="96" spans="5:6">
      <c r="E96" s="114"/>
      <c r="F96" s="115"/>
    </row>
    <row r="97" spans="5:6">
      <c r="E97" s="114"/>
      <c r="F97" s="115"/>
    </row>
    <row r="98" spans="5:6">
      <c r="E98" s="114"/>
      <c r="F98" s="115"/>
    </row>
    <row r="99" spans="5:6">
      <c r="E99" s="114"/>
      <c r="F99" s="115"/>
    </row>
    <row r="100" spans="5:6">
      <c r="E100" s="114"/>
      <c r="F100" s="115"/>
    </row>
    <row r="101" spans="5:6">
      <c r="E101" s="114"/>
      <c r="F101" s="115"/>
    </row>
    <row r="102" spans="5:6">
      <c r="E102" s="114"/>
      <c r="F102" s="115"/>
    </row>
    <row r="103" spans="5:6">
      <c r="E103" s="114"/>
      <c r="F103" s="115"/>
    </row>
    <row r="104" spans="5:6">
      <c r="E104" s="114"/>
      <c r="F104" s="115"/>
    </row>
    <row r="105" spans="5:6">
      <c r="E105" s="114"/>
      <c r="F105" s="115"/>
    </row>
    <row r="106" spans="5:6">
      <c r="E106" s="114"/>
      <c r="F106" s="115"/>
    </row>
    <row r="107" spans="5:6">
      <c r="E107" s="114"/>
      <c r="F107" s="115"/>
    </row>
    <row r="108" spans="5:6">
      <c r="E108" s="114"/>
      <c r="F108" s="115"/>
    </row>
    <row r="109" spans="5:6">
      <c r="E109" s="114"/>
      <c r="F109" s="115"/>
    </row>
    <row r="110" spans="5:6">
      <c r="E110" s="114"/>
      <c r="F110" s="115"/>
    </row>
    <row r="111" spans="5:6">
      <c r="E111" s="114"/>
      <c r="F111" s="115"/>
    </row>
    <row r="112" spans="5:6">
      <c r="E112" s="114"/>
      <c r="F112" s="115"/>
    </row>
    <row r="113" spans="5:6">
      <c r="E113" s="114"/>
      <c r="F113" s="115"/>
    </row>
    <row r="114" spans="5:6">
      <c r="E114" s="114"/>
      <c r="F114" s="115"/>
    </row>
    <row r="115" spans="5:6">
      <c r="E115" s="114"/>
      <c r="F115" s="115"/>
    </row>
    <row r="116" spans="5:6">
      <c r="E116" s="114"/>
      <c r="F116" s="115"/>
    </row>
    <row r="117" spans="5:6">
      <c r="E117" s="114"/>
      <c r="F117" s="115"/>
    </row>
    <row r="118" spans="5:6">
      <c r="E118" s="114"/>
      <c r="F118" s="115"/>
    </row>
    <row r="119" spans="5:6">
      <c r="E119" s="114"/>
      <c r="F119" s="115"/>
    </row>
    <row r="120" spans="5:6">
      <c r="E120" s="114"/>
      <c r="F120" s="115"/>
    </row>
    <row r="121" spans="5:6">
      <c r="E121" s="114"/>
      <c r="F121" s="115"/>
    </row>
    <row r="122" spans="5:6">
      <c r="E122" s="114"/>
      <c r="F122" s="115"/>
    </row>
    <row r="123" spans="5:6">
      <c r="E123" s="114"/>
      <c r="F123" s="115"/>
    </row>
    <row r="124" spans="5:6">
      <c r="E124" s="114"/>
      <c r="F124" s="115"/>
    </row>
    <row r="125" spans="5:6">
      <c r="E125" s="114"/>
      <c r="F125" s="115"/>
    </row>
    <row r="126" spans="5:6">
      <c r="E126" s="114"/>
      <c r="F126" s="115"/>
    </row>
    <row r="127" spans="5:6">
      <c r="E127" s="114"/>
      <c r="F127" s="115"/>
    </row>
    <row r="128" spans="5:6">
      <c r="E128" s="114"/>
      <c r="F128" s="115"/>
    </row>
    <row r="129" spans="5:6">
      <c r="E129" s="114"/>
      <c r="F129" s="115"/>
    </row>
    <row r="130" spans="5:6">
      <c r="E130" s="114"/>
      <c r="F130" s="115"/>
    </row>
    <row r="131" spans="5:6">
      <c r="E131" s="114"/>
      <c r="F131" s="115"/>
    </row>
    <row r="132" spans="5:6">
      <c r="E132" s="114"/>
      <c r="F132" s="115"/>
    </row>
    <row r="133" spans="5:6">
      <c r="E133" s="114"/>
      <c r="F133" s="115"/>
    </row>
    <row r="134" spans="5:6">
      <c r="E134" s="114"/>
      <c r="F134" s="115"/>
    </row>
    <row r="135" spans="5:6">
      <c r="E135" s="114"/>
      <c r="F135" s="115"/>
    </row>
    <row r="136" spans="5:6">
      <c r="E136" s="114"/>
      <c r="F136" s="115"/>
    </row>
    <row r="137" spans="5:6">
      <c r="E137" s="114"/>
      <c r="F137" s="115"/>
    </row>
    <row r="138" spans="5:6">
      <c r="E138" s="114"/>
      <c r="F138" s="115"/>
    </row>
    <row r="139" spans="5:6">
      <c r="E139" s="114"/>
      <c r="F139" s="115"/>
    </row>
    <row r="140" spans="5:6">
      <c r="E140" s="114"/>
      <c r="F140" s="115"/>
    </row>
    <row r="141" spans="5:6">
      <c r="E141" s="114"/>
      <c r="F141" s="115"/>
    </row>
    <row r="142" spans="5:6">
      <c r="E142" s="114"/>
      <c r="F142" s="115"/>
    </row>
    <row r="143" spans="5:6">
      <c r="E143" s="114"/>
      <c r="F143" s="115"/>
    </row>
    <row r="144" spans="5:6">
      <c r="E144" s="114"/>
      <c r="F144" s="115"/>
    </row>
    <row r="145" spans="5:6">
      <c r="E145" s="114"/>
      <c r="F145" s="115"/>
    </row>
    <row r="146" spans="5:6">
      <c r="E146" s="114"/>
      <c r="F146" s="115"/>
    </row>
    <row r="147" spans="5:6">
      <c r="E147" s="114"/>
      <c r="F147" s="115"/>
    </row>
    <row r="148" spans="5:6">
      <c r="E148" s="114"/>
      <c r="F148" s="115"/>
    </row>
    <row r="149" spans="5:6">
      <c r="E149" s="114"/>
      <c r="F149" s="115"/>
    </row>
    <row r="150" spans="5:6">
      <c r="E150" s="114"/>
      <c r="F150" s="115"/>
    </row>
    <row r="151" spans="5:6">
      <c r="E151" s="114"/>
      <c r="F151" s="115"/>
    </row>
    <row r="152" spans="5:6">
      <c r="E152" s="114"/>
      <c r="F152" s="115"/>
    </row>
    <row r="153" spans="5:6">
      <c r="E153" s="114"/>
      <c r="F153" s="115"/>
    </row>
    <row r="154" spans="5:6">
      <c r="E154" s="114"/>
      <c r="F154" s="115"/>
    </row>
    <row r="155" spans="5:6">
      <c r="E155" s="114"/>
      <c r="F155" s="115"/>
    </row>
    <row r="156" spans="5:6">
      <c r="E156" s="114"/>
      <c r="F156" s="115"/>
    </row>
    <row r="157" spans="5:6">
      <c r="E157" s="114"/>
      <c r="F157" s="115"/>
    </row>
    <row r="158" spans="5:6">
      <c r="E158" s="114"/>
      <c r="F158" s="115"/>
    </row>
    <row r="159" spans="5:6">
      <c r="E159" s="114"/>
      <c r="F159" s="115"/>
    </row>
    <row r="160" spans="5:6">
      <c r="E160" s="114"/>
      <c r="F160" s="115"/>
    </row>
    <row r="161" spans="5:6">
      <c r="E161" s="114"/>
      <c r="F161" s="115"/>
    </row>
    <row r="162" spans="5:6">
      <c r="E162" s="114"/>
      <c r="F162" s="115"/>
    </row>
    <row r="163" spans="5:6">
      <c r="E163" s="114"/>
      <c r="F163" s="115"/>
    </row>
    <row r="164" spans="5:6">
      <c r="E164" s="114"/>
      <c r="F164" s="115"/>
    </row>
    <row r="165" spans="5:6">
      <c r="E165" s="114"/>
      <c r="F165" s="115"/>
    </row>
    <row r="166" spans="5:6">
      <c r="E166" s="114"/>
      <c r="F166" s="115"/>
    </row>
    <row r="167" spans="5:6">
      <c r="E167" s="114"/>
      <c r="F167" s="115"/>
    </row>
    <row r="168" spans="5:6">
      <c r="E168" s="114"/>
      <c r="F168" s="115"/>
    </row>
    <row r="169" spans="5:6">
      <c r="E169" s="114"/>
      <c r="F169" s="115"/>
    </row>
    <row r="170" spans="5:6">
      <c r="E170" s="114"/>
      <c r="F170" s="115"/>
    </row>
    <row r="171" spans="5:6">
      <c r="E171" s="114"/>
      <c r="F171" s="115"/>
    </row>
    <row r="172" spans="5:6">
      <c r="E172" s="114"/>
      <c r="F172" s="115"/>
    </row>
    <row r="173" spans="5:6">
      <c r="E173" s="114"/>
      <c r="F173" s="115"/>
    </row>
    <row r="174" spans="5:6">
      <c r="E174" s="114"/>
      <c r="F174" s="115"/>
    </row>
    <row r="175" spans="5:6">
      <c r="E175" s="114"/>
      <c r="F175" s="115"/>
    </row>
    <row r="176" spans="5:6">
      <c r="E176" s="114"/>
      <c r="F176" s="115"/>
    </row>
    <row r="177" spans="5:6">
      <c r="E177" s="114"/>
      <c r="F177" s="115"/>
    </row>
    <row r="178" spans="5:6">
      <c r="E178" s="114"/>
      <c r="F178" s="115"/>
    </row>
    <row r="179" spans="5:6">
      <c r="E179" s="114"/>
      <c r="F179" s="115"/>
    </row>
    <row r="180" spans="5:6">
      <c r="E180" s="114"/>
      <c r="F180" s="115"/>
    </row>
    <row r="181" spans="5:6">
      <c r="E181" s="114"/>
      <c r="F181" s="115"/>
    </row>
    <row r="182" spans="5:6">
      <c r="E182" s="114"/>
      <c r="F182" s="115"/>
    </row>
    <row r="183" spans="5:6">
      <c r="E183" s="114"/>
      <c r="F183" s="115"/>
    </row>
    <row r="184" spans="5:6">
      <c r="E184" s="114"/>
      <c r="F184" s="115"/>
    </row>
    <row r="185" spans="5:6">
      <c r="E185" s="114"/>
      <c r="F185" s="115"/>
    </row>
    <row r="186" spans="5:6">
      <c r="E186" s="114"/>
      <c r="F186" s="115"/>
    </row>
    <row r="187" spans="5:6">
      <c r="E187" s="114"/>
      <c r="F187" s="115"/>
    </row>
    <row r="188" spans="5:6">
      <c r="E188" s="114"/>
      <c r="F188" s="115"/>
    </row>
    <row r="189" spans="5:6">
      <c r="E189" s="114"/>
      <c r="F189" s="115"/>
    </row>
    <row r="190" spans="5:6">
      <c r="E190" s="114"/>
      <c r="F190" s="115"/>
    </row>
    <row r="191" spans="5:6">
      <c r="E191" s="114"/>
      <c r="F191" s="115"/>
    </row>
    <row r="192" spans="5:6">
      <c r="E192" s="114"/>
      <c r="F192" s="115"/>
    </row>
    <row r="193" spans="5:6">
      <c r="E193" s="114"/>
      <c r="F193" s="115"/>
    </row>
  </sheetData>
  <sheetProtection algorithmName="SHA-512" hashValue="nzhZPtu5iY8pOJOAzKao4rKW1tgcBoLR5HVCc0i51z3fggPMZaP7gfoQx1VN+eNQyZKUCmQIBkC0FEP4Orm7vA==" saltValue="38mdyvnaTWLBxSG/EF9PXw==" spinCount="100000" sheet="1" objects="1" scenarios="1"/>
  <mergeCells count="7">
    <mergeCell ref="C15:E16"/>
    <mergeCell ref="C17:E18"/>
    <mergeCell ref="B7:F7"/>
    <mergeCell ref="C9:D9"/>
    <mergeCell ref="C10:D10"/>
    <mergeCell ref="C11:D11"/>
    <mergeCell ref="C13:D1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DAC4B-F020-49A6-B300-526706D3DA97}">
  <sheetPr>
    <pageSetUpPr fitToPage="1"/>
  </sheetPr>
  <dimension ref="A1:ADE59"/>
  <sheetViews>
    <sheetView showGridLines="0" zoomScale="85" zoomScaleNormal="85" workbookViewId="0">
      <selection activeCell="G14" sqref="G14"/>
    </sheetView>
  </sheetViews>
  <sheetFormatPr baseColWidth="10" defaultColWidth="9.140625" defaultRowHeight="0" customHeight="1" zeroHeight="1" outlineLevelRow="1" outlineLevelCol="1"/>
  <cols>
    <col min="1" max="1" width="9.140625" style="5" customWidth="1" outlineLevel="1"/>
    <col min="2" max="2" width="33.5703125" style="5" hidden="1" customWidth="1" outlineLevel="1"/>
    <col min="3" max="3" width="15.85546875" style="5" hidden="1" customWidth="1" outlineLevel="1"/>
    <col min="4" max="4" width="33.5703125" style="5" hidden="1" customWidth="1" outlineLevel="1"/>
    <col min="5" max="5" width="9.140625" style="44" customWidth="1"/>
    <col min="6" max="6" width="33.7109375" style="45" customWidth="1"/>
    <col min="7" max="7" width="16.7109375" style="44" bestFit="1" customWidth="1"/>
    <col min="8" max="8" width="13.42578125" style="44" bestFit="1" customWidth="1"/>
    <col min="9" max="9" width="17.7109375" style="44" bestFit="1" customWidth="1"/>
    <col min="10" max="10" width="21.28515625" style="44" bestFit="1" customWidth="1"/>
    <col min="11" max="11" width="23.7109375" style="44" bestFit="1" customWidth="1"/>
    <col min="12" max="12" width="17.42578125" style="44" bestFit="1" customWidth="1"/>
    <col min="13" max="13" width="18.5703125" style="22" customWidth="1"/>
    <col min="14" max="16" width="9.140625" style="5" hidden="1" customWidth="1" outlineLevel="1"/>
    <col min="17" max="17" width="11.7109375" style="5" hidden="1" customWidth="1" outlineLevel="1"/>
    <col min="18" max="18" width="9.140625" style="5" customWidth="1" collapsed="1"/>
    <col min="19" max="784" width="9.140625" style="5" customWidth="1"/>
    <col min="785" max="16384" width="9.140625" style="5" outlineLevel="1"/>
  </cols>
  <sheetData>
    <row r="1" spans="1:14" ht="15">
      <c r="A1" s="1"/>
      <c r="B1" s="1"/>
      <c r="C1" s="1"/>
      <c r="D1" s="1"/>
      <c r="E1" s="2"/>
      <c r="F1" s="3"/>
      <c r="G1" s="2"/>
      <c r="H1" s="2"/>
      <c r="I1" s="2"/>
      <c r="J1" s="2"/>
      <c r="K1" s="2"/>
      <c r="L1" s="2"/>
      <c r="M1" s="4"/>
    </row>
    <row r="2" spans="1:14" ht="15">
      <c r="A2" s="1"/>
      <c r="B2" s="1"/>
      <c r="C2" s="1"/>
      <c r="D2" s="1"/>
      <c r="E2" s="2"/>
      <c r="F2" s="3"/>
      <c r="G2" s="2"/>
      <c r="H2" s="2"/>
      <c r="I2" s="2"/>
      <c r="J2" s="2"/>
      <c r="K2" s="2"/>
      <c r="L2" s="2"/>
      <c r="M2" s="4"/>
    </row>
    <row r="3" spans="1:14" ht="15">
      <c r="A3" s="1"/>
      <c r="B3" s="1"/>
      <c r="C3" s="1"/>
      <c r="D3" s="1"/>
      <c r="E3" s="2"/>
      <c r="F3" s="3"/>
      <c r="G3" s="2"/>
      <c r="H3" s="2"/>
      <c r="I3" s="2"/>
      <c r="J3" s="2"/>
      <c r="K3" s="2"/>
      <c r="L3" s="2"/>
      <c r="M3" s="4"/>
    </row>
    <row r="4" spans="1:14" ht="15">
      <c r="A4" s="1"/>
      <c r="B4" s="1"/>
      <c r="C4" s="1"/>
      <c r="D4" s="1"/>
      <c r="E4" s="2"/>
      <c r="F4" s="3"/>
      <c r="G4" s="2"/>
      <c r="H4" s="2"/>
      <c r="I4" s="2"/>
      <c r="J4" s="2"/>
      <c r="K4" s="2"/>
      <c r="L4" s="2"/>
      <c r="M4" s="4"/>
    </row>
    <row r="5" spans="1:14" ht="15">
      <c r="A5" s="1"/>
      <c r="B5" s="1"/>
      <c r="C5" s="1"/>
      <c r="D5" s="1"/>
      <c r="E5" s="2"/>
      <c r="F5" s="3"/>
      <c r="G5" s="2"/>
      <c r="H5" s="2"/>
      <c r="I5" s="2"/>
      <c r="J5" s="2"/>
      <c r="K5" s="2"/>
      <c r="L5" s="2"/>
      <c r="M5" s="4"/>
    </row>
    <row r="6" spans="1:14" ht="15">
      <c r="A6" s="1"/>
      <c r="B6" s="1"/>
      <c r="C6" s="1"/>
      <c r="D6" s="1"/>
      <c r="E6" s="2"/>
      <c r="F6" s="3"/>
      <c r="G6" s="2"/>
      <c r="H6" s="2"/>
      <c r="I6" s="2"/>
      <c r="J6" s="2"/>
      <c r="K6" s="2"/>
      <c r="L6" s="2"/>
      <c r="M6" s="4"/>
    </row>
    <row r="7" spans="1:14" ht="15">
      <c r="A7" s="1"/>
      <c r="B7" s="1"/>
      <c r="C7" s="1"/>
      <c r="D7" s="1"/>
      <c r="E7" s="2"/>
      <c r="F7" s="3"/>
      <c r="G7" s="2"/>
      <c r="H7" s="2"/>
      <c r="I7" s="2"/>
      <c r="J7" s="2"/>
      <c r="K7" s="2"/>
      <c r="L7" s="2"/>
      <c r="M7" s="4"/>
    </row>
    <row r="8" spans="1:14" ht="15">
      <c r="A8" s="1"/>
      <c r="B8" s="1"/>
      <c r="C8" s="1"/>
      <c r="D8" s="1"/>
      <c r="E8" s="2"/>
      <c r="F8" s="6" t="s">
        <v>55</v>
      </c>
      <c r="G8" s="6"/>
      <c r="H8" s="6"/>
      <c r="I8" s="6"/>
      <c r="J8" s="2"/>
      <c r="K8" s="2"/>
      <c r="L8" s="2"/>
      <c r="M8" s="4"/>
    </row>
    <row r="9" spans="1:14" ht="15">
      <c r="A9" s="1"/>
      <c r="B9" s="1"/>
      <c r="C9" s="1"/>
      <c r="D9" s="1"/>
      <c r="E9" s="2"/>
      <c r="F9" s="6" t="s">
        <v>50</v>
      </c>
      <c r="G9" s="2"/>
      <c r="H9" s="2"/>
      <c r="I9" s="2"/>
      <c r="J9" s="2"/>
      <c r="K9" s="2"/>
      <c r="L9" s="2"/>
      <c r="M9" s="4"/>
    </row>
    <row r="10" spans="1:14" ht="15">
      <c r="A10" s="1"/>
      <c r="B10" s="1"/>
      <c r="C10" s="1"/>
      <c r="D10" s="1"/>
      <c r="E10" s="2"/>
      <c r="F10" s="3"/>
      <c r="G10" s="2"/>
      <c r="H10" s="2"/>
      <c r="I10" s="2"/>
      <c r="J10" s="2"/>
      <c r="K10" s="2"/>
      <c r="L10" s="2"/>
      <c r="M10" s="4"/>
    </row>
    <row r="11" spans="1:14" ht="15">
      <c r="A11" s="1"/>
      <c r="B11" s="1"/>
      <c r="C11" s="1"/>
      <c r="D11" s="1"/>
      <c r="E11" s="2"/>
      <c r="F11" s="7" t="s">
        <v>61</v>
      </c>
      <c r="G11" s="46">
        <v>45310</v>
      </c>
      <c r="H11" s="2"/>
      <c r="I11" s="2"/>
      <c r="J11" s="2"/>
      <c r="K11" s="2"/>
      <c r="L11" s="2"/>
      <c r="M11" s="4"/>
    </row>
    <row r="12" spans="1:14" ht="15">
      <c r="A12" s="1"/>
      <c r="B12" s="1"/>
      <c r="C12" s="1"/>
      <c r="D12" s="1"/>
      <c r="E12" s="2"/>
      <c r="F12" s="7" t="s">
        <v>51</v>
      </c>
      <c r="G12" s="46">
        <v>45127</v>
      </c>
      <c r="H12" s="2"/>
      <c r="I12" s="2"/>
      <c r="J12" s="2"/>
      <c r="K12" s="2"/>
      <c r="L12" s="2"/>
      <c r="M12" s="4"/>
    </row>
    <row r="13" spans="1:14" ht="15">
      <c r="A13" s="1"/>
      <c r="B13" s="1"/>
      <c r="C13" s="1"/>
      <c r="D13" s="1"/>
      <c r="E13" s="2"/>
      <c r="F13" s="7" t="s">
        <v>52</v>
      </c>
      <c r="G13" s="46">
        <v>45359</v>
      </c>
      <c r="H13" s="2"/>
      <c r="I13" s="2"/>
      <c r="J13" s="135" t="s">
        <v>0</v>
      </c>
      <c r="K13" s="135"/>
      <c r="L13" s="9">
        <f>+XIRR(L21:L27,F21:F27)</f>
        <v>8.7789925932884219E-2</v>
      </c>
      <c r="M13" s="10"/>
    </row>
    <row r="14" spans="1:14" ht="15">
      <c r="A14" s="1"/>
      <c r="B14" s="1"/>
      <c r="C14" s="1"/>
      <c r="D14" s="1"/>
      <c r="E14" s="2"/>
      <c r="F14" s="7" t="s">
        <v>10</v>
      </c>
      <c r="G14" s="63">
        <v>50</v>
      </c>
      <c r="H14" s="2"/>
      <c r="I14" s="2"/>
      <c r="J14" s="135" t="s">
        <v>11</v>
      </c>
      <c r="K14" s="135"/>
      <c r="L14" s="9">
        <f>+NOMINAL(L13,4)</f>
        <v>8.5039398217888085E-2</v>
      </c>
      <c r="M14" s="64"/>
    </row>
    <row r="15" spans="1:14" ht="15">
      <c r="A15" s="1"/>
      <c r="B15" s="1"/>
      <c r="C15" s="1"/>
      <c r="D15" s="1"/>
      <c r="E15" s="2"/>
      <c r="F15" s="128" t="s">
        <v>53</v>
      </c>
      <c r="G15" s="9">
        <v>0.05</v>
      </c>
      <c r="H15" s="2"/>
      <c r="I15" s="2"/>
      <c r="J15" s="135" t="s">
        <v>2</v>
      </c>
      <c r="K15" s="135"/>
      <c r="L15" s="65">
        <f>+SUM(Q22:Q27)/(365/12)</f>
        <v>15.874680767972782</v>
      </c>
      <c r="M15" s="64"/>
    </row>
    <row r="16" spans="1:14" ht="15">
      <c r="A16" s="1"/>
      <c r="B16" s="1"/>
      <c r="C16" s="1"/>
      <c r="D16" s="1"/>
      <c r="E16" s="2"/>
      <c r="F16" s="129" t="s">
        <v>54</v>
      </c>
      <c r="G16" s="94">
        <v>0.96179999999999999</v>
      </c>
      <c r="H16" s="13"/>
      <c r="I16" s="6"/>
      <c r="J16" s="135" t="s">
        <v>40</v>
      </c>
      <c r="K16" s="135"/>
      <c r="L16" s="127">
        <f>+N28/G21</f>
        <v>0.96180000181516379</v>
      </c>
      <c r="M16" s="14"/>
      <c r="N16" s="15"/>
    </row>
    <row r="17" spans="1:785" ht="15">
      <c r="A17" s="1"/>
      <c r="B17" s="1"/>
      <c r="C17" s="1"/>
      <c r="D17" s="1"/>
      <c r="E17" s="2"/>
      <c r="F17" s="3"/>
      <c r="G17" s="2"/>
      <c r="H17" s="13"/>
      <c r="I17" s="6"/>
      <c r="J17" s="131"/>
      <c r="K17" s="131"/>
      <c r="L17" s="6"/>
      <c r="M17" s="14"/>
      <c r="N17" s="15"/>
    </row>
    <row r="18" spans="1:785" s="22" customFormat="1" ht="15">
      <c r="A18" s="4"/>
      <c r="B18" s="4"/>
      <c r="C18" s="4"/>
      <c r="D18" s="4"/>
      <c r="E18" s="16"/>
      <c r="F18" s="17"/>
      <c r="G18" s="18"/>
      <c r="H18" s="19"/>
      <c r="I18" s="20"/>
      <c r="J18" s="20"/>
      <c r="K18" s="20"/>
      <c r="L18" s="20"/>
      <c r="M18" s="14"/>
      <c r="N18" s="21"/>
    </row>
    <row r="19" spans="1:785" ht="15.75" thickBot="1">
      <c r="A19" s="1"/>
      <c r="B19" s="1"/>
      <c r="C19" s="1"/>
      <c r="D19" s="1"/>
      <c r="E19" s="2"/>
      <c r="F19" s="3"/>
      <c r="G19" s="2"/>
      <c r="H19" s="2"/>
      <c r="I19" s="2"/>
      <c r="J19" s="2"/>
      <c r="K19" s="2"/>
      <c r="L19" s="2"/>
      <c r="M19" s="23"/>
      <c r="N19" s="15"/>
    </row>
    <row r="20" spans="1:785" s="30" customFormat="1" ht="28.5" customHeight="1" thickBot="1">
      <c r="A20" s="24"/>
      <c r="B20" s="25"/>
      <c r="C20" s="25" t="s">
        <v>7</v>
      </c>
      <c r="D20" s="25"/>
      <c r="E20" s="26"/>
      <c r="F20" s="53" t="s">
        <v>3</v>
      </c>
      <c r="G20" s="53" t="s">
        <v>13</v>
      </c>
      <c r="H20" s="53" t="s">
        <v>4</v>
      </c>
      <c r="I20" s="53" t="s">
        <v>14</v>
      </c>
      <c r="J20" s="53" t="s">
        <v>15</v>
      </c>
      <c r="K20" s="53" t="s">
        <v>16</v>
      </c>
      <c r="L20" s="27" t="s">
        <v>17</v>
      </c>
      <c r="M20" s="28"/>
      <c r="N20" s="29" t="s">
        <v>1</v>
      </c>
      <c r="O20" s="29" t="s">
        <v>5</v>
      </c>
      <c r="Q20" s="29" t="s">
        <v>8</v>
      </c>
    </row>
    <row r="21" spans="1:785" ht="15">
      <c r="A21" s="1"/>
      <c r="B21" s="31">
        <f>+D21</f>
        <v>45359</v>
      </c>
      <c r="C21" s="32">
        <f>+$G$15</f>
        <v>0.05</v>
      </c>
      <c r="D21" s="31">
        <f>+G13</f>
        <v>45359</v>
      </c>
      <c r="E21" s="33"/>
      <c r="F21" s="34">
        <f>+G13</f>
        <v>45359</v>
      </c>
      <c r="G21" s="47">
        <f>+G14</f>
        <v>50</v>
      </c>
      <c r="H21" s="48"/>
      <c r="I21" s="47"/>
      <c r="J21" s="47"/>
      <c r="K21" s="47">
        <f t="shared" ref="K21:K27" si="0">+G21-J21</f>
        <v>50</v>
      </c>
      <c r="L21" s="49">
        <f>-G21*G16</f>
        <v>-48.089999999999996</v>
      </c>
      <c r="M21" s="82"/>
      <c r="N21" s="36"/>
      <c r="O21" s="36"/>
    </row>
    <row r="22" spans="1:785" ht="15">
      <c r="A22" s="1"/>
      <c r="B22" s="31">
        <v>45402</v>
      </c>
      <c r="C22" s="32">
        <f t="shared" ref="C22:C27" si="1">+$G$15</f>
        <v>0.05</v>
      </c>
      <c r="D22" s="37">
        <f>+B22+2</f>
        <v>45404</v>
      </c>
      <c r="E22" s="33"/>
      <c r="F22" s="38">
        <f t="shared" ref="F22:F27" si="2">+D22</f>
        <v>45404</v>
      </c>
      <c r="G22" s="47">
        <f>K21</f>
        <v>50</v>
      </c>
      <c r="H22" s="85">
        <f>+B22-G11</f>
        <v>92</v>
      </c>
      <c r="I22" s="47">
        <f>+G22*($G$15)*(H22)/365</f>
        <v>0.63013698630136983</v>
      </c>
      <c r="J22" s="47"/>
      <c r="K22" s="47">
        <f t="shared" si="0"/>
        <v>50</v>
      </c>
      <c r="L22" s="49">
        <f t="shared" ref="L22:L27" si="3">+I22+J22</f>
        <v>0.63013698630136983</v>
      </c>
      <c r="M22" s="82"/>
      <c r="N22" s="86">
        <f>+L22/(1+$L$13)^((O22)/365)</f>
        <v>0.62363347598641472</v>
      </c>
      <c r="O22" s="40">
        <f>+F22-$F$21</f>
        <v>45</v>
      </c>
      <c r="Q22" s="41">
        <f t="shared" ref="Q22:Q27" si="4">+(N22/$N$28)*O22</f>
        <v>0.58356220350230015</v>
      </c>
    </row>
    <row r="23" spans="1:785" ht="15">
      <c r="A23" s="1"/>
      <c r="B23" s="31">
        <v>45493</v>
      </c>
      <c r="C23" s="32">
        <f t="shared" si="1"/>
        <v>0.05</v>
      </c>
      <c r="D23" s="37">
        <f>+B23+2</f>
        <v>45495</v>
      </c>
      <c r="E23" s="33"/>
      <c r="F23" s="38">
        <f t="shared" si="2"/>
        <v>45495</v>
      </c>
      <c r="G23" s="47">
        <f t="shared" ref="G23:G26" si="5">+K22</f>
        <v>50</v>
      </c>
      <c r="H23" s="85">
        <f t="shared" ref="H23:H26" si="6">+B23-B22</f>
        <v>91</v>
      </c>
      <c r="I23" s="47">
        <f t="shared" ref="I23:I26" si="7">+G23*($G$15)*(H23)/365</f>
        <v>0.62328767123287676</v>
      </c>
      <c r="J23" s="47"/>
      <c r="K23" s="47">
        <f t="shared" si="0"/>
        <v>50</v>
      </c>
      <c r="L23" s="49">
        <f t="shared" si="3"/>
        <v>0.62328767123287676</v>
      </c>
      <c r="M23" s="82"/>
      <c r="N23" s="86">
        <f t="shared" ref="N23:N27" si="8">+L23/(1+$L$13)^((O23)/365)</f>
        <v>0.6040484264319147</v>
      </c>
      <c r="O23" s="40">
        <f t="shared" ref="O23:O27" si="9">+F23-$F$21</f>
        <v>136</v>
      </c>
      <c r="Q23" s="41">
        <f t="shared" si="4"/>
        <v>1.7082675366958024</v>
      </c>
    </row>
    <row r="24" spans="1:785" ht="15">
      <c r="A24" s="1"/>
      <c r="B24" s="31">
        <v>45585</v>
      </c>
      <c r="C24" s="32">
        <f t="shared" si="1"/>
        <v>0.05</v>
      </c>
      <c r="D24" s="37">
        <f>+B24+1</f>
        <v>45586</v>
      </c>
      <c r="E24" s="33"/>
      <c r="F24" s="38">
        <f t="shared" si="2"/>
        <v>45586</v>
      </c>
      <c r="G24" s="47">
        <f>+K23</f>
        <v>50</v>
      </c>
      <c r="H24" s="85">
        <f t="shared" si="6"/>
        <v>92</v>
      </c>
      <c r="I24" s="47">
        <f t="shared" si="7"/>
        <v>0.63013698630136983</v>
      </c>
      <c r="J24" s="47"/>
      <c r="K24" s="47">
        <f t="shared" si="0"/>
        <v>50</v>
      </c>
      <c r="L24" s="49">
        <f t="shared" si="3"/>
        <v>0.63013698630136983</v>
      </c>
      <c r="M24" s="82"/>
      <c r="N24" s="86">
        <f t="shared" si="8"/>
        <v>0.59800796027657932</v>
      </c>
      <c r="O24" s="40">
        <f t="shared" si="9"/>
        <v>227</v>
      </c>
      <c r="Q24" s="41">
        <f t="shared" si="4"/>
        <v>2.8227865819628302</v>
      </c>
    </row>
    <row r="25" spans="1:785" ht="15">
      <c r="A25" s="1"/>
      <c r="B25" s="31">
        <v>45677</v>
      </c>
      <c r="C25" s="32">
        <f t="shared" si="1"/>
        <v>0.05</v>
      </c>
      <c r="D25" s="37">
        <f t="shared" ref="D25" si="10">+B25</f>
        <v>45677</v>
      </c>
      <c r="E25" s="33"/>
      <c r="F25" s="38">
        <f t="shared" si="2"/>
        <v>45677</v>
      </c>
      <c r="G25" s="47">
        <f t="shared" si="5"/>
        <v>50</v>
      </c>
      <c r="H25" s="85">
        <f t="shared" si="6"/>
        <v>92</v>
      </c>
      <c r="I25" s="47">
        <f t="shared" si="7"/>
        <v>0.63013698630136983</v>
      </c>
      <c r="J25" s="47"/>
      <c r="K25" s="47">
        <f t="shared" si="0"/>
        <v>50</v>
      </c>
      <c r="L25" s="49">
        <f t="shared" si="3"/>
        <v>0.63013698630136983</v>
      </c>
      <c r="M25" s="82"/>
      <c r="N25" s="86">
        <f t="shared" si="8"/>
        <v>0.58559281274734154</v>
      </c>
      <c r="O25" s="40">
        <f t="shared" si="9"/>
        <v>318</v>
      </c>
      <c r="Q25" s="41">
        <f t="shared" si="4"/>
        <v>3.8722918299482725</v>
      </c>
    </row>
    <row r="26" spans="1:785" ht="15">
      <c r="A26" s="1"/>
      <c r="B26" s="31">
        <v>45767</v>
      </c>
      <c r="C26" s="32">
        <f t="shared" si="1"/>
        <v>0.05</v>
      </c>
      <c r="D26" s="37">
        <f>+B26+1</f>
        <v>45768</v>
      </c>
      <c r="E26" s="33"/>
      <c r="F26" s="38">
        <f t="shared" si="2"/>
        <v>45768</v>
      </c>
      <c r="G26" s="47">
        <f t="shared" si="5"/>
        <v>50</v>
      </c>
      <c r="H26" s="85">
        <f t="shared" si="6"/>
        <v>90</v>
      </c>
      <c r="I26" s="47">
        <f t="shared" si="7"/>
        <v>0.61643835616438358</v>
      </c>
      <c r="J26" s="47"/>
      <c r="K26" s="47">
        <f t="shared" si="0"/>
        <v>50</v>
      </c>
      <c r="L26" s="49">
        <f t="shared" si="3"/>
        <v>0.61643835616438358</v>
      </c>
      <c r="M26" s="82"/>
      <c r="N26" s="86">
        <f t="shared" si="8"/>
        <v>0.56096942684521189</v>
      </c>
      <c r="O26" s="40">
        <f t="shared" si="9"/>
        <v>409</v>
      </c>
      <c r="Q26" s="41">
        <f t="shared" si="4"/>
        <v>4.7709813921124145</v>
      </c>
    </row>
    <row r="27" spans="1:785" ht="15.75" thickBot="1">
      <c r="A27" s="1"/>
      <c r="B27" s="31">
        <v>45858</v>
      </c>
      <c r="C27" s="32">
        <f t="shared" si="1"/>
        <v>0.05</v>
      </c>
      <c r="D27" s="37">
        <f>+B27+1</f>
        <v>45859</v>
      </c>
      <c r="E27" s="33"/>
      <c r="F27" s="38">
        <f t="shared" si="2"/>
        <v>45859</v>
      </c>
      <c r="G27" s="47">
        <f>+K26</f>
        <v>50</v>
      </c>
      <c r="H27" s="85">
        <f>+D27-B26</f>
        <v>92</v>
      </c>
      <c r="I27" s="47">
        <f>+G27*($G$15)*(H27)/365</f>
        <v>0.63013698630136983</v>
      </c>
      <c r="J27" s="54">
        <f>$G$14*100%</f>
        <v>50</v>
      </c>
      <c r="K27" s="47">
        <f t="shared" si="0"/>
        <v>0</v>
      </c>
      <c r="L27" s="49">
        <f t="shared" si="3"/>
        <v>50.630136986301373</v>
      </c>
      <c r="M27" s="82"/>
      <c r="N27" s="86">
        <f t="shared" si="8"/>
        <v>45.117747988470725</v>
      </c>
      <c r="O27" s="40">
        <f t="shared" si="9"/>
        <v>500</v>
      </c>
      <c r="Q27" s="41">
        <f t="shared" si="4"/>
        <v>469.09698381495053</v>
      </c>
    </row>
    <row r="28" spans="1:785" ht="15.75" thickBot="1">
      <c r="A28" s="1"/>
      <c r="B28" s="42"/>
      <c r="C28" s="32"/>
      <c r="D28" s="1"/>
      <c r="E28" s="2"/>
      <c r="F28" s="132" t="s">
        <v>9</v>
      </c>
      <c r="G28" s="133"/>
      <c r="H28" s="134"/>
      <c r="I28" s="50">
        <f>SUM(I22:I27)</f>
        <v>3.7602739726027394</v>
      </c>
      <c r="J28" s="55">
        <f>SUM(J22:J27)</f>
        <v>50</v>
      </c>
      <c r="K28" s="50"/>
      <c r="L28" s="51">
        <f>SUM(L21:L27)</f>
        <v>5.6702739726027502</v>
      </c>
      <c r="M28" s="4"/>
      <c r="N28" s="43">
        <f>SUM(N22:N27)</f>
        <v>48.090000090758188</v>
      </c>
    </row>
    <row r="29" spans="1:785" ht="15" customHeight="1"/>
    <row r="30" spans="1:785" ht="15" customHeight="1">
      <c r="F30" s="130" t="s">
        <v>19</v>
      </c>
      <c r="G30" s="130"/>
      <c r="H30" s="130"/>
      <c r="I30" s="130"/>
      <c r="J30" s="130"/>
      <c r="K30" s="130"/>
      <c r="L30" s="130"/>
    </row>
    <row r="31" spans="1:785" s="22" customFormat="1" ht="15" customHeight="1">
      <c r="A31" s="5"/>
      <c r="B31" s="5"/>
      <c r="C31" s="5"/>
      <c r="D31" s="5"/>
      <c r="E31" s="44"/>
      <c r="F31" s="130"/>
      <c r="G31" s="130"/>
      <c r="H31" s="130"/>
      <c r="I31" s="130"/>
      <c r="J31" s="130"/>
      <c r="K31" s="130"/>
      <c r="L31" s="130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  <c r="NX31" s="5"/>
      <c r="NY31" s="5"/>
      <c r="NZ31" s="5"/>
      <c r="OA31" s="5"/>
      <c r="OB31" s="5"/>
      <c r="OC31" s="5"/>
      <c r="OD31" s="5"/>
      <c r="OE31" s="5"/>
      <c r="OF31" s="5"/>
      <c r="OG31" s="5"/>
      <c r="OH31" s="5"/>
      <c r="OI31" s="5"/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5"/>
      <c r="OZ31" s="5"/>
      <c r="PA31" s="5"/>
      <c r="PB31" s="5"/>
      <c r="PC31" s="5"/>
      <c r="PD31" s="5"/>
      <c r="PE31" s="5"/>
      <c r="PF31" s="5"/>
      <c r="PG31" s="5"/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5"/>
      <c r="PT31" s="5"/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5"/>
      <c r="QG31" s="5"/>
      <c r="QH31" s="5"/>
      <c r="QI31" s="5"/>
      <c r="QJ31" s="5"/>
      <c r="QK31" s="5"/>
      <c r="QL31" s="5"/>
      <c r="QM31" s="5"/>
      <c r="QN31" s="5"/>
      <c r="QO31" s="5"/>
      <c r="QP31" s="5"/>
      <c r="QQ31" s="5"/>
      <c r="QR31" s="5"/>
      <c r="QS31" s="5"/>
      <c r="QT31" s="5"/>
      <c r="QU31" s="5"/>
      <c r="QV31" s="5"/>
      <c r="QW31" s="5"/>
      <c r="QX31" s="5"/>
      <c r="QY31" s="5"/>
      <c r="QZ31" s="5"/>
      <c r="RA31" s="5"/>
      <c r="RB31" s="5"/>
      <c r="RC31" s="5"/>
      <c r="RD31" s="5"/>
      <c r="RE31" s="5"/>
      <c r="RF31" s="5"/>
      <c r="RG31" s="5"/>
      <c r="RH31" s="5"/>
      <c r="RI31" s="5"/>
      <c r="RJ31" s="5"/>
      <c r="RK31" s="5"/>
      <c r="RL31" s="5"/>
      <c r="RM31" s="5"/>
      <c r="RN31" s="5"/>
      <c r="RO31" s="5"/>
      <c r="RP31" s="5"/>
      <c r="RQ31" s="5"/>
      <c r="RR31" s="5"/>
      <c r="RS31" s="5"/>
      <c r="RT31" s="5"/>
      <c r="RU31" s="5"/>
      <c r="RV31" s="5"/>
      <c r="RW31" s="5"/>
      <c r="RX31" s="5"/>
      <c r="RY31" s="5"/>
      <c r="RZ31" s="5"/>
      <c r="SA31" s="5"/>
      <c r="SB31" s="5"/>
      <c r="SC31" s="5"/>
      <c r="SD31" s="5"/>
      <c r="SE31" s="5"/>
      <c r="SF31" s="5"/>
      <c r="SG31" s="5"/>
      <c r="SH31" s="5"/>
      <c r="SI31" s="5"/>
      <c r="SJ31" s="5"/>
      <c r="SK31" s="5"/>
      <c r="SL31" s="5"/>
      <c r="SM31" s="5"/>
      <c r="SN31" s="5"/>
      <c r="SO31" s="5"/>
      <c r="SP31" s="5"/>
      <c r="SQ31" s="5"/>
      <c r="SR31" s="5"/>
      <c r="SS31" s="5"/>
      <c r="ST31" s="5"/>
      <c r="SU31" s="5"/>
      <c r="SV31" s="5"/>
      <c r="SW31" s="5"/>
      <c r="SX31" s="5"/>
      <c r="SY31" s="5"/>
      <c r="SZ31" s="5"/>
      <c r="TA31" s="5"/>
      <c r="TB31" s="5"/>
      <c r="TC31" s="5"/>
      <c r="TD31" s="5"/>
      <c r="TE31" s="5"/>
      <c r="TF31" s="5"/>
      <c r="TG31" s="5"/>
      <c r="TH31" s="5"/>
      <c r="TI31" s="5"/>
      <c r="TJ31" s="5"/>
      <c r="TK31" s="5"/>
      <c r="TL31" s="5"/>
      <c r="TM31" s="5"/>
      <c r="TN31" s="5"/>
      <c r="TO31" s="5"/>
      <c r="TP31" s="5"/>
      <c r="TQ31" s="5"/>
      <c r="TR31" s="5"/>
      <c r="TS31" s="5"/>
      <c r="TT31" s="5"/>
      <c r="TU31" s="5"/>
      <c r="TV31" s="5"/>
      <c r="TW31" s="5"/>
      <c r="TX31" s="5"/>
      <c r="TY31" s="5"/>
      <c r="TZ31" s="5"/>
      <c r="UA31" s="5"/>
      <c r="UB31" s="5"/>
      <c r="UC31" s="5"/>
      <c r="UD31" s="5"/>
      <c r="UE31" s="5"/>
      <c r="UF31" s="5"/>
      <c r="UG31" s="5"/>
      <c r="UH31" s="5"/>
      <c r="UI31" s="5"/>
      <c r="UJ31" s="5"/>
      <c r="UK31" s="5"/>
      <c r="UL31" s="5"/>
      <c r="UM31" s="5"/>
      <c r="UN31" s="5"/>
      <c r="UO31" s="5"/>
      <c r="UP31" s="5"/>
      <c r="UQ31" s="5"/>
      <c r="UR31" s="5"/>
      <c r="US31" s="5"/>
      <c r="UT31" s="5"/>
      <c r="UU31" s="5"/>
      <c r="UV31" s="5"/>
      <c r="UW31" s="5"/>
      <c r="UX31" s="5"/>
      <c r="UY31" s="5"/>
      <c r="UZ31" s="5"/>
      <c r="VA31" s="5"/>
      <c r="VB31" s="5"/>
      <c r="VC31" s="5"/>
      <c r="VD31" s="5"/>
      <c r="VE31" s="5"/>
      <c r="VF31" s="5"/>
      <c r="VG31" s="5"/>
      <c r="VH31" s="5"/>
      <c r="VI31" s="5"/>
      <c r="VJ31" s="5"/>
      <c r="VK31" s="5"/>
      <c r="VL31" s="5"/>
      <c r="VM31" s="5"/>
      <c r="VN31" s="5"/>
      <c r="VO31" s="5"/>
      <c r="VP31" s="5"/>
      <c r="VQ31" s="5"/>
      <c r="VR31" s="5"/>
      <c r="VS31" s="5"/>
      <c r="VT31" s="5"/>
      <c r="VU31" s="5"/>
      <c r="VV31" s="5"/>
      <c r="VW31" s="5"/>
      <c r="VX31" s="5"/>
      <c r="VY31" s="5"/>
      <c r="VZ31" s="5"/>
      <c r="WA31" s="5"/>
      <c r="WB31" s="5"/>
      <c r="WC31" s="5"/>
      <c r="WD31" s="5"/>
      <c r="WE31" s="5"/>
      <c r="WF31" s="5"/>
      <c r="WG31" s="5"/>
      <c r="WH31" s="5"/>
      <c r="WI31" s="5"/>
      <c r="WJ31" s="5"/>
      <c r="WK31" s="5"/>
      <c r="WL31" s="5"/>
      <c r="WM31" s="5"/>
      <c r="WN31" s="5"/>
      <c r="WO31" s="5"/>
      <c r="WP31" s="5"/>
      <c r="WQ31" s="5"/>
      <c r="WR31" s="5"/>
      <c r="WS31" s="5"/>
      <c r="WT31" s="5"/>
      <c r="WU31" s="5"/>
      <c r="WV31" s="5"/>
      <c r="WW31" s="5"/>
      <c r="WX31" s="5"/>
      <c r="WY31" s="5"/>
      <c r="WZ31" s="5"/>
      <c r="XA31" s="5"/>
      <c r="XB31" s="5"/>
      <c r="XC31" s="5"/>
      <c r="XD31" s="5"/>
      <c r="XE31" s="5"/>
      <c r="XF31" s="5"/>
      <c r="XG31" s="5"/>
      <c r="XH31" s="5"/>
      <c r="XI31" s="5"/>
      <c r="XJ31" s="5"/>
      <c r="XK31" s="5"/>
      <c r="XL31" s="5"/>
      <c r="XM31" s="5"/>
      <c r="XN31" s="5"/>
      <c r="XO31" s="5"/>
      <c r="XP31" s="5"/>
      <c r="XQ31" s="5"/>
      <c r="XR31" s="5"/>
      <c r="XS31" s="5"/>
      <c r="XT31" s="5"/>
      <c r="XU31" s="5"/>
      <c r="XV31" s="5"/>
      <c r="XW31" s="5"/>
      <c r="XX31" s="5"/>
      <c r="XY31" s="5"/>
      <c r="XZ31" s="5"/>
      <c r="YA31" s="5"/>
      <c r="YB31" s="5"/>
      <c r="YC31" s="5"/>
      <c r="YD31" s="5"/>
      <c r="YE31" s="5"/>
      <c r="YF31" s="5"/>
      <c r="YG31" s="5"/>
      <c r="YH31" s="5"/>
      <c r="YI31" s="5"/>
      <c r="YJ31" s="5"/>
      <c r="YK31" s="5"/>
      <c r="YL31" s="5"/>
      <c r="YM31" s="5"/>
      <c r="YN31" s="5"/>
      <c r="YO31" s="5"/>
      <c r="YP31" s="5"/>
      <c r="YQ31" s="5"/>
      <c r="YR31" s="5"/>
      <c r="YS31" s="5"/>
      <c r="YT31" s="5"/>
      <c r="YU31" s="5"/>
      <c r="YV31" s="5"/>
      <c r="YW31" s="5"/>
      <c r="YX31" s="5"/>
      <c r="YY31" s="5"/>
      <c r="YZ31" s="5"/>
      <c r="ZA31" s="5"/>
      <c r="ZB31" s="5"/>
      <c r="ZC31" s="5"/>
      <c r="ZD31" s="5"/>
      <c r="ZE31" s="5"/>
      <c r="ZF31" s="5"/>
      <c r="ZG31" s="5"/>
      <c r="ZH31" s="5"/>
      <c r="ZI31" s="5"/>
      <c r="ZJ31" s="5"/>
      <c r="ZK31" s="5"/>
      <c r="ZL31" s="5"/>
      <c r="ZM31" s="5"/>
      <c r="ZN31" s="5"/>
      <c r="ZO31" s="5"/>
      <c r="ZP31" s="5"/>
      <c r="ZQ31" s="5"/>
      <c r="ZR31" s="5"/>
      <c r="ZS31" s="5"/>
      <c r="ZT31" s="5"/>
      <c r="ZU31" s="5"/>
      <c r="ZV31" s="5"/>
      <c r="ZW31" s="5"/>
      <c r="ZX31" s="5"/>
      <c r="ZY31" s="5"/>
      <c r="ZZ31" s="5"/>
      <c r="AAA31" s="5"/>
      <c r="AAB31" s="5"/>
      <c r="AAC31" s="5"/>
      <c r="AAD31" s="5"/>
      <c r="AAE31" s="5"/>
      <c r="AAF31" s="5"/>
      <c r="AAG31" s="5"/>
      <c r="AAH31" s="5"/>
      <c r="AAI31" s="5"/>
      <c r="AAJ31" s="5"/>
      <c r="AAK31" s="5"/>
      <c r="AAL31" s="5"/>
      <c r="AAM31" s="5"/>
      <c r="AAN31" s="5"/>
      <c r="AAO31" s="5"/>
      <c r="AAP31" s="5"/>
      <c r="AAQ31" s="5"/>
      <c r="AAR31" s="5"/>
      <c r="AAS31" s="5"/>
      <c r="AAT31" s="5"/>
      <c r="AAU31" s="5"/>
      <c r="AAV31" s="5"/>
      <c r="AAW31" s="5"/>
      <c r="AAX31" s="5"/>
      <c r="AAY31" s="5"/>
      <c r="AAZ31" s="5"/>
      <c r="ABA31" s="5"/>
      <c r="ABB31" s="5"/>
      <c r="ABC31" s="5"/>
      <c r="ABD31" s="5"/>
      <c r="ABE31" s="5"/>
      <c r="ABF31" s="5"/>
      <c r="ABG31" s="5"/>
      <c r="ABH31" s="5"/>
      <c r="ABI31" s="5"/>
      <c r="ABJ31" s="5"/>
      <c r="ABK31" s="5"/>
      <c r="ABL31" s="5"/>
      <c r="ABM31" s="5"/>
      <c r="ABN31" s="5"/>
      <c r="ABO31" s="5"/>
      <c r="ABP31" s="5"/>
      <c r="ABQ31" s="5"/>
      <c r="ABR31" s="5"/>
      <c r="ABS31" s="5"/>
      <c r="ABT31" s="5"/>
      <c r="ABU31" s="5"/>
      <c r="ABV31" s="5"/>
      <c r="ABW31" s="5"/>
      <c r="ABX31" s="5"/>
      <c r="ABY31" s="5"/>
      <c r="ABZ31" s="5"/>
      <c r="ACA31" s="5"/>
      <c r="ACB31" s="5"/>
      <c r="ACC31" s="5"/>
      <c r="ACD31" s="5"/>
      <c r="ACE31" s="5"/>
      <c r="ACF31" s="5"/>
      <c r="ACG31" s="5"/>
      <c r="ACH31" s="5"/>
      <c r="ACI31" s="5"/>
      <c r="ACJ31" s="5"/>
      <c r="ACK31" s="5"/>
      <c r="ACL31" s="5"/>
      <c r="ACM31" s="5"/>
      <c r="ACN31" s="5"/>
      <c r="ACO31" s="5"/>
      <c r="ACP31" s="5"/>
      <c r="ACQ31" s="5"/>
      <c r="ACR31" s="5"/>
      <c r="ACS31" s="5"/>
      <c r="ACT31" s="5"/>
      <c r="ACU31" s="5"/>
      <c r="ACV31" s="5"/>
      <c r="ACW31" s="5"/>
      <c r="ACX31" s="5"/>
      <c r="ACY31" s="5"/>
      <c r="ACZ31" s="5"/>
      <c r="ADA31" s="5"/>
      <c r="ADB31" s="5"/>
      <c r="ADC31" s="5"/>
      <c r="ADD31" s="5"/>
      <c r="ADE31" s="5"/>
    </row>
    <row r="32" spans="1:785" s="22" customFormat="1" ht="15" customHeight="1">
      <c r="A32" s="5"/>
      <c r="B32" s="5"/>
      <c r="C32" s="5"/>
      <c r="D32" s="5"/>
      <c r="E32" s="44"/>
      <c r="F32" s="130"/>
      <c r="G32" s="130"/>
      <c r="H32" s="130"/>
      <c r="I32" s="130"/>
      <c r="J32" s="130"/>
      <c r="K32" s="130"/>
      <c r="L32" s="130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  <c r="NX32" s="5"/>
      <c r="NY32" s="5"/>
      <c r="NZ32" s="5"/>
      <c r="OA32" s="5"/>
      <c r="OB32" s="5"/>
      <c r="OC32" s="5"/>
      <c r="OD32" s="5"/>
      <c r="OE32" s="5"/>
      <c r="OF32" s="5"/>
      <c r="OG32" s="5"/>
      <c r="OH32" s="5"/>
      <c r="OI32" s="5"/>
      <c r="OJ32" s="5"/>
      <c r="OK32" s="5"/>
      <c r="OL32" s="5"/>
      <c r="OM32" s="5"/>
      <c r="ON32" s="5"/>
      <c r="OO32" s="5"/>
      <c r="OP32" s="5"/>
      <c r="OQ32" s="5"/>
      <c r="OR32" s="5"/>
      <c r="OS32" s="5"/>
      <c r="OT32" s="5"/>
      <c r="OU32" s="5"/>
      <c r="OV32" s="5"/>
      <c r="OW32" s="5"/>
      <c r="OX32" s="5"/>
      <c r="OY32" s="5"/>
      <c r="OZ32" s="5"/>
      <c r="PA32" s="5"/>
      <c r="PB32" s="5"/>
      <c r="PC32" s="5"/>
      <c r="PD32" s="5"/>
      <c r="PE32" s="5"/>
      <c r="PF32" s="5"/>
      <c r="PG32" s="5"/>
      <c r="PH32" s="5"/>
      <c r="PI32" s="5"/>
      <c r="PJ32" s="5"/>
      <c r="PK32" s="5"/>
      <c r="PL32" s="5"/>
      <c r="PM32" s="5"/>
      <c r="PN32" s="5"/>
      <c r="PO32" s="5"/>
      <c r="PP32" s="5"/>
      <c r="PQ32" s="5"/>
      <c r="PR32" s="5"/>
      <c r="PS32" s="5"/>
      <c r="PT32" s="5"/>
      <c r="PU32" s="5"/>
      <c r="PV32" s="5"/>
      <c r="PW32" s="5"/>
      <c r="PX32" s="5"/>
      <c r="PY32" s="5"/>
      <c r="PZ32" s="5"/>
      <c r="QA32" s="5"/>
      <c r="QB32" s="5"/>
      <c r="QC32" s="5"/>
      <c r="QD32" s="5"/>
      <c r="QE32" s="5"/>
      <c r="QF32" s="5"/>
      <c r="QG32" s="5"/>
      <c r="QH32" s="5"/>
      <c r="QI32" s="5"/>
      <c r="QJ32" s="5"/>
      <c r="QK32" s="5"/>
      <c r="QL32" s="5"/>
      <c r="QM32" s="5"/>
      <c r="QN32" s="5"/>
      <c r="QO32" s="5"/>
      <c r="QP32" s="5"/>
      <c r="QQ32" s="5"/>
      <c r="QR32" s="5"/>
      <c r="QS32" s="5"/>
      <c r="QT32" s="5"/>
      <c r="QU32" s="5"/>
      <c r="QV32" s="5"/>
      <c r="QW32" s="5"/>
      <c r="QX32" s="5"/>
      <c r="QY32" s="5"/>
      <c r="QZ32" s="5"/>
      <c r="RA32" s="5"/>
      <c r="RB32" s="5"/>
      <c r="RC32" s="5"/>
      <c r="RD32" s="5"/>
      <c r="RE32" s="5"/>
      <c r="RF32" s="5"/>
      <c r="RG32" s="5"/>
      <c r="RH32" s="5"/>
      <c r="RI32" s="5"/>
      <c r="RJ32" s="5"/>
      <c r="RK32" s="5"/>
      <c r="RL32" s="5"/>
      <c r="RM32" s="5"/>
      <c r="RN32" s="5"/>
      <c r="RO32" s="5"/>
      <c r="RP32" s="5"/>
      <c r="RQ32" s="5"/>
      <c r="RR32" s="5"/>
      <c r="RS32" s="5"/>
      <c r="RT32" s="5"/>
      <c r="RU32" s="5"/>
      <c r="RV32" s="5"/>
      <c r="RW32" s="5"/>
      <c r="RX32" s="5"/>
      <c r="RY32" s="5"/>
      <c r="RZ32" s="5"/>
      <c r="SA32" s="5"/>
      <c r="SB32" s="5"/>
      <c r="SC32" s="5"/>
      <c r="SD32" s="5"/>
      <c r="SE32" s="5"/>
      <c r="SF32" s="5"/>
      <c r="SG32" s="5"/>
      <c r="SH32" s="5"/>
      <c r="SI32" s="5"/>
      <c r="SJ32" s="5"/>
      <c r="SK32" s="5"/>
      <c r="SL32" s="5"/>
      <c r="SM32" s="5"/>
      <c r="SN32" s="5"/>
      <c r="SO32" s="5"/>
      <c r="SP32" s="5"/>
      <c r="SQ32" s="5"/>
      <c r="SR32" s="5"/>
      <c r="SS32" s="5"/>
      <c r="ST32" s="5"/>
      <c r="SU32" s="5"/>
      <c r="SV32" s="5"/>
      <c r="SW32" s="5"/>
      <c r="SX32" s="5"/>
      <c r="SY32" s="5"/>
      <c r="SZ32" s="5"/>
      <c r="TA32" s="5"/>
      <c r="TB32" s="5"/>
      <c r="TC32" s="5"/>
      <c r="TD32" s="5"/>
      <c r="TE32" s="5"/>
      <c r="TF32" s="5"/>
      <c r="TG32" s="5"/>
      <c r="TH32" s="5"/>
      <c r="TI32" s="5"/>
      <c r="TJ32" s="5"/>
      <c r="TK32" s="5"/>
      <c r="TL32" s="5"/>
      <c r="TM32" s="5"/>
      <c r="TN32" s="5"/>
      <c r="TO32" s="5"/>
      <c r="TP32" s="5"/>
      <c r="TQ32" s="5"/>
      <c r="TR32" s="5"/>
      <c r="TS32" s="5"/>
      <c r="TT32" s="5"/>
      <c r="TU32" s="5"/>
      <c r="TV32" s="5"/>
      <c r="TW32" s="5"/>
      <c r="TX32" s="5"/>
      <c r="TY32" s="5"/>
      <c r="TZ32" s="5"/>
      <c r="UA32" s="5"/>
      <c r="UB32" s="5"/>
      <c r="UC32" s="5"/>
      <c r="UD32" s="5"/>
      <c r="UE32" s="5"/>
      <c r="UF32" s="5"/>
      <c r="UG32" s="5"/>
      <c r="UH32" s="5"/>
      <c r="UI32" s="5"/>
      <c r="UJ32" s="5"/>
      <c r="UK32" s="5"/>
      <c r="UL32" s="5"/>
      <c r="UM32" s="5"/>
      <c r="UN32" s="5"/>
      <c r="UO32" s="5"/>
      <c r="UP32" s="5"/>
      <c r="UQ32" s="5"/>
      <c r="UR32" s="5"/>
      <c r="US32" s="5"/>
      <c r="UT32" s="5"/>
      <c r="UU32" s="5"/>
      <c r="UV32" s="5"/>
      <c r="UW32" s="5"/>
      <c r="UX32" s="5"/>
      <c r="UY32" s="5"/>
      <c r="UZ32" s="5"/>
      <c r="VA32" s="5"/>
      <c r="VB32" s="5"/>
      <c r="VC32" s="5"/>
      <c r="VD32" s="5"/>
      <c r="VE32" s="5"/>
      <c r="VF32" s="5"/>
      <c r="VG32" s="5"/>
      <c r="VH32" s="5"/>
      <c r="VI32" s="5"/>
      <c r="VJ32" s="5"/>
      <c r="VK32" s="5"/>
      <c r="VL32" s="5"/>
      <c r="VM32" s="5"/>
      <c r="VN32" s="5"/>
      <c r="VO32" s="5"/>
      <c r="VP32" s="5"/>
      <c r="VQ32" s="5"/>
      <c r="VR32" s="5"/>
      <c r="VS32" s="5"/>
      <c r="VT32" s="5"/>
      <c r="VU32" s="5"/>
      <c r="VV32" s="5"/>
      <c r="VW32" s="5"/>
      <c r="VX32" s="5"/>
      <c r="VY32" s="5"/>
      <c r="VZ32" s="5"/>
      <c r="WA32" s="5"/>
      <c r="WB32" s="5"/>
      <c r="WC32" s="5"/>
      <c r="WD32" s="5"/>
      <c r="WE32" s="5"/>
      <c r="WF32" s="5"/>
      <c r="WG32" s="5"/>
      <c r="WH32" s="5"/>
      <c r="WI32" s="5"/>
      <c r="WJ32" s="5"/>
      <c r="WK32" s="5"/>
      <c r="WL32" s="5"/>
      <c r="WM32" s="5"/>
      <c r="WN32" s="5"/>
      <c r="WO32" s="5"/>
      <c r="WP32" s="5"/>
      <c r="WQ32" s="5"/>
      <c r="WR32" s="5"/>
      <c r="WS32" s="5"/>
      <c r="WT32" s="5"/>
      <c r="WU32" s="5"/>
      <c r="WV32" s="5"/>
      <c r="WW32" s="5"/>
      <c r="WX32" s="5"/>
      <c r="WY32" s="5"/>
      <c r="WZ32" s="5"/>
      <c r="XA32" s="5"/>
      <c r="XB32" s="5"/>
      <c r="XC32" s="5"/>
      <c r="XD32" s="5"/>
      <c r="XE32" s="5"/>
      <c r="XF32" s="5"/>
      <c r="XG32" s="5"/>
      <c r="XH32" s="5"/>
      <c r="XI32" s="5"/>
      <c r="XJ32" s="5"/>
      <c r="XK32" s="5"/>
      <c r="XL32" s="5"/>
      <c r="XM32" s="5"/>
      <c r="XN32" s="5"/>
      <c r="XO32" s="5"/>
      <c r="XP32" s="5"/>
      <c r="XQ32" s="5"/>
      <c r="XR32" s="5"/>
      <c r="XS32" s="5"/>
      <c r="XT32" s="5"/>
      <c r="XU32" s="5"/>
      <c r="XV32" s="5"/>
      <c r="XW32" s="5"/>
      <c r="XX32" s="5"/>
      <c r="XY32" s="5"/>
      <c r="XZ32" s="5"/>
      <c r="YA32" s="5"/>
      <c r="YB32" s="5"/>
      <c r="YC32" s="5"/>
      <c r="YD32" s="5"/>
      <c r="YE32" s="5"/>
      <c r="YF32" s="5"/>
      <c r="YG32" s="5"/>
      <c r="YH32" s="5"/>
      <c r="YI32" s="5"/>
      <c r="YJ32" s="5"/>
      <c r="YK32" s="5"/>
      <c r="YL32" s="5"/>
      <c r="YM32" s="5"/>
      <c r="YN32" s="5"/>
      <c r="YO32" s="5"/>
      <c r="YP32" s="5"/>
      <c r="YQ32" s="5"/>
      <c r="YR32" s="5"/>
      <c r="YS32" s="5"/>
      <c r="YT32" s="5"/>
      <c r="YU32" s="5"/>
      <c r="YV32" s="5"/>
      <c r="YW32" s="5"/>
      <c r="YX32" s="5"/>
      <c r="YY32" s="5"/>
      <c r="YZ32" s="5"/>
      <c r="ZA32" s="5"/>
      <c r="ZB32" s="5"/>
      <c r="ZC32" s="5"/>
      <c r="ZD32" s="5"/>
      <c r="ZE32" s="5"/>
      <c r="ZF32" s="5"/>
      <c r="ZG32" s="5"/>
      <c r="ZH32" s="5"/>
      <c r="ZI32" s="5"/>
      <c r="ZJ32" s="5"/>
      <c r="ZK32" s="5"/>
      <c r="ZL32" s="5"/>
      <c r="ZM32" s="5"/>
      <c r="ZN32" s="5"/>
      <c r="ZO32" s="5"/>
      <c r="ZP32" s="5"/>
      <c r="ZQ32" s="5"/>
      <c r="ZR32" s="5"/>
      <c r="ZS32" s="5"/>
      <c r="ZT32" s="5"/>
      <c r="ZU32" s="5"/>
      <c r="ZV32" s="5"/>
      <c r="ZW32" s="5"/>
      <c r="ZX32" s="5"/>
      <c r="ZY32" s="5"/>
      <c r="ZZ32" s="5"/>
      <c r="AAA32" s="5"/>
      <c r="AAB32" s="5"/>
      <c r="AAC32" s="5"/>
      <c r="AAD32" s="5"/>
      <c r="AAE32" s="5"/>
      <c r="AAF32" s="5"/>
      <c r="AAG32" s="5"/>
      <c r="AAH32" s="5"/>
      <c r="AAI32" s="5"/>
      <c r="AAJ32" s="5"/>
      <c r="AAK32" s="5"/>
      <c r="AAL32" s="5"/>
      <c r="AAM32" s="5"/>
      <c r="AAN32" s="5"/>
      <c r="AAO32" s="5"/>
      <c r="AAP32" s="5"/>
      <c r="AAQ32" s="5"/>
      <c r="AAR32" s="5"/>
      <c r="AAS32" s="5"/>
      <c r="AAT32" s="5"/>
      <c r="AAU32" s="5"/>
      <c r="AAV32" s="5"/>
      <c r="AAW32" s="5"/>
      <c r="AAX32" s="5"/>
      <c r="AAY32" s="5"/>
      <c r="AAZ32" s="5"/>
      <c r="ABA32" s="5"/>
      <c r="ABB32" s="5"/>
      <c r="ABC32" s="5"/>
      <c r="ABD32" s="5"/>
      <c r="ABE32" s="5"/>
      <c r="ABF32" s="5"/>
      <c r="ABG32" s="5"/>
      <c r="ABH32" s="5"/>
      <c r="ABI32" s="5"/>
      <c r="ABJ32" s="5"/>
      <c r="ABK32" s="5"/>
      <c r="ABL32" s="5"/>
      <c r="ABM32" s="5"/>
      <c r="ABN32" s="5"/>
      <c r="ABO32" s="5"/>
      <c r="ABP32" s="5"/>
      <c r="ABQ32" s="5"/>
      <c r="ABR32" s="5"/>
      <c r="ABS32" s="5"/>
      <c r="ABT32" s="5"/>
      <c r="ABU32" s="5"/>
      <c r="ABV32" s="5"/>
      <c r="ABW32" s="5"/>
      <c r="ABX32" s="5"/>
      <c r="ABY32" s="5"/>
      <c r="ABZ32" s="5"/>
      <c r="ACA32" s="5"/>
      <c r="ACB32" s="5"/>
      <c r="ACC32" s="5"/>
      <c r="ACD32" s="5"/>
      <c r="ACE32" s="5"/>
      <c r="ACF32" s="5"/>
      <c r="ACG32" s="5"/>
      <c r="ACH32" s="5"/>
      <c r="ACI32" s="5"/>
      <c r="ACJ32" s="5"/>
      <c r="ACK32" s="5"/>
      <c r="ACL32" s="5"/>
      <c r="ACM32" s="5"/>
      <c r="ACN32" s="5"/>
      <c r="ACO32" s="5"/>
      <c r="ACP32" s="5"/>
      <c r="ACQ32" s="5"/>
      <c r="ACR32" s="5"/>
      <c r="ACS32" s="5"/>
      <c r="ACT32" s="5"/>
      <c r="ACU32" s="5"/>
      <c r="ACV32" s="5"/>
      <c r="ACW32" s="5"/>
      <c r="ACX32" s="5"/>
      <c r="ACY32" s="5"/>
      <c r="ACZ32" s="5"/>
      <c r="ADA32" s="5"/>
      <c r="ADB32" s="5"/>
      <c r="ADC32" s="5"/>
      <c r="ADD32" s="5"/>
      <c r="ADE32" s="5"/>
    </row>
    <row r="33" spans="1:785" s="22" customFormat="1" ht="15" customHeight="1">
      <c r="A33" s="5"/>
      <c r="B33" s="5"/>
      <c r="C33" s="5"/>
      <c r="D33" s="5"/>
      <c r="E33" s="44"/>
      <c r="F33" s="45"/>
      <c r="G33" s="44"/>
      <c r="H33" s="44"/>
      <c r="I33" s="44"/>
      <c r="J33" s="44"/>
      <c r="K33" s="44"/>
      <c r="L33" s="44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  <c r="NX33" s="5"/>
      <c r="NY33" s="5"/>
      <c r="NZ33" s="5"/>
      <c r="OA33" s="5"/>
      <c r="OB33" s="5"/>
      <c r="OC33" s="5"/>
      <c r="OD33" s="5"/>
      <c r="OE33" s="5"/>
      <c r="OF33" s="5"/>
      <c r="OG33" s="5"/>
      <c r="OH33" s="5"/>
      <c r="OI33" s="5"/>
      <c r="OJ33" s="5"/>
      <c r="OK33" s="5"/>
      <c r="OL33" s="5"/>
      <c r="OM33" s="5"/>
      <c r="ON33" s="5"/>
      <c r="OO33" s="5"/>
      <c r="OP33" s="5"/>
      <c r="OQ33" s="5"/>
      <c r="OR33" s="5"/>
      <c r="OS33" s="5"/>
      <c r="OT33" s="5"/>
      <c r="OU33" s="5"/>
      <c r="OV33" s="5"/>
      <c r="OW33" s="5"/>
      <c r="OX33" s="5"/>
      <c r="OY33" s="5"/>
      <c r="OZ33" s="5"/>
      <c r="PA33" s="5"/>
      <c r="PB33" s="5"/>
      <c r="PC33" s="5"/>
      <c r="PD33" s="5"/>
      <c r="PE33" s="5"/>
      <c r="PF33" s="5"/>
      <c r="PG33" s="5"/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5"/>
      <c r="PT33" s="5"/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5"/>
      <c r="QG33" s="5"/>
      <c r="QH33" s="5"/>
      <c r="QI33" s="5"/>
      <c r="QJ33" s="5"/>
      <c r="QK33" s="5"/>
      <c r="QL33" s="5"/>
      <c r="QM33" s="5"/>
      <c r="QN33" s="5"/>
      <c r="QO33" s="5"/>
      <c r="QP33" s="5"/>
      <c r="QQ33" s="5"/>
      <c r="QR33" s="5"/>
      <c r="QS33" s="5"/>
      <c r="QT33" s="5"/>
      <c r="QU33" s="5"/>
      <c r="QV33" s="5"/>
      <c r="QW33" s="5"/>
      <c r="QX33" s="5"/>
      <c r="QY33" s="5"/>
      <c r="QZ33" s="5"/>
      <c r="RA33" s="5"/>
      <c r="RB33" s="5"/>
      <c r="RC33" s="5"/>
      <c r="RD33" s="5"/>
      <c r="RE33" s="5"/>
      <c r="RF33" s="5"/>
      <c r="RG33" s="5"/>
      <c r="RH33" s="5"/>
      <c r="RI33" s="5"/>
      <c r="RJ33" s="5"/>
      <c r="RK33" s="5"/>
      <c r="RL33" s="5"/>
      <c r="RM33" s="5"/>
      <c r="RN33" s="5"/>
      <c r="RO33" s="5"/>
      <c r="RP33" s="5"/>
      <c r="RQ33" s="5"/>
      <c r="RR33" s="5"/>
      <c r="RS33" s="5"/>
      <c r="RT33" s="5"/>
      <c r="RU33" s="5"/>
      <c r="RV33" s="5"/>
      <c r="RW33" s="5"/>
      <c r="RX33" s="5"/>
      <c r="RY33" s="5"/>
      <c r="RZ33" s="5"/>
      <c r="SA33" s="5"/>
      <c r="SB33" s="5"/>
      <c r="SC33" s="5"/>
      <c r="SD33" s="5"/>
      <c r="SE33" s="5"/>
      <c r="SF33" s="5"/>
      <c r="SG33" s="5"/>
      <c r="SH33" s="5"/>
      <c r="SI33" s="5"/>
      <c r="SJ33" s="5"/>
      <c r="SK33" s="5"/>
      <c r="SL33" s="5"/>
      <c r="SM33" s="5"/>
      <c r="SN33" s="5"/>
      <c r="SO33" s="5"/>
      <c r="SP33" s="5"/>
      <c r="SQ33" s="5"/>
      <c r="SR33" s="5"/>
      <c r="SS33" s="5"/>
      <c r="ST33" s="5"/>
      <c r="SU33" s="5"/>
      <c r="SV33" s="5"/>
      <c r="SW33" s="5"/>
      <c r="SX33" s="5"/>
      <c r="SY33" s="5"/>
      <c r="SZ33" s="5"/>
      <c r="TA33" s="5"/>
      <c r="TB33" s="5"/>
      <c r="TC33" s="5"/>
      <c r="TD33" s="5"/>
      <c r="TE33" s="5"/>
      <c r="TF33" s="5"/>
      <c r="TG33" s="5"/>
      <c r="TH33" s="5"/>
      <c r="TI33" s="5"/>
      <c r="TJ33" s="5"/>
      <c r="TK33" s="5"/>
      <c r="TL33" s="5"/>
      <c r="TM33" s="5"/>
      <c r="TN33" s="5"/>
      <c r="TO33" s="5"/>
      <c r="TP33" s="5"/>
      <c r="TQ33" s="5"/>
      <c r="TR33" s="5"/>
      <c r="TS33" s="5"/>
      <c r="TT33" s="5"/>
      <c r="TU33" s="5"/>
      <c r="TV33" s="5"/>
      <c r="TW33" s="5"/>
      <c r="TX33" s="5"/>
      <c r="TY33" s="5"/>
      <c r="TZ33" s="5"/>
      <c r="UA33" s="5"/>
      <c r="UB33" s="5"/>
      <c r="UC33" s="5"/>
      <c r="UD33" s="5"/>
      <c r="UE33" s="5"/>
      <c r="UF33" s="5"/>
      <c r="UG33" s="5"/>
      <c r="UH33" s="5"/>
      <c r="UI33" s="5"/>
      <c r="UJ33" s="5"/>
      <c r="UK33" s="5"/>
      <c r="UL33" s="5"/>
      <c r="UM33" s="5"/>
      <c r="UN33" s="5"/>
      <c r="UO33" s="5"/>
      <c r="UP33" s="5"/>
      <c r="UQ33" s="5"/>
      <c r="UR33" s="5"/>
      <c r="US33" s="5"/>
      <c r="UT33" s="5"/>
      <c r="UU33" s="5"/>
      <c r="UV33" s="5"/>
      <c r="UW33" s="5"/>
      <c r="UX33" s="5"/>
      <c r="UY33" s="5"/>
      <c r="UZ33" s="5"/>
      <c r="VA33" s="5"/>
      <c r="VB33" s="5"/>
      <c r="VC33" s="5"/>
      <c r="VD33" s="5"/>
      <c r="VE33" s="5"/>
      <c r="VF33" s="5"/>
      <c r="VG33" s="5"/>
      <c r="VH33" s="5"/>
      <c r="VI33" s="5"/>
      <c r="VJ33" s="5"/>
      <c r="VK33" s="5"/>
      <c r="VL33" s="5"/>
      <c r="VM33" s="5"/>
      <c r="VN33" s="5"/>
      <c r="VO33" s="5"/>
      <c r="VP33" s="5"/>
      <c r="VQ33" s="5"/>
      <c r="VR33" s="5"/>
      <c r="VS33" s="5"/>
      <c r="VT33" s="5"/>
      <c r="VU33" s="5"/>
      <c r="VV33" s="5"/>
      <c r="VW33" s="5"/>
      <c r="VX33" s="5"/>
      <c r="VY33" s="5"/>
      <c r="VZ33" s="5"/>
      <c r="WA33" s="5"/>
      <c r="WB33" s="5"/>
      <c r="WC33" s="5"/>
      <c r="WD33" s="5"/>
      <c r="WE33" s="5"/>
      <c r="WF33" s="5"/>
      <c r="WG33" s="5"/>
      <c r="WH33" s="5"/>
      <c r="WI33" s="5"/>
      <c r="WJ33" s="5"/>
      <c r="WK33" s="5"/>
      <c r="WL33" s="5"/>
      <c r="WM33" s="5"/>
      <c r="WN33" s="5"/>
      <c r="WO33" s="5"/>
      <c r="WP33" s="5"/>
      <c r="WQ33" s="5"/>
      <c r="WR33" s="5"/>
      <c r="WS33" s="5"/>
      <c r="WT33" s="5"/>
      <c r="WU33" s="5"/>
      <c r="WV33" s="5"/>
      <c r="WW33" s="5"/>
      <c r="WX33" s="5"/>
      <c r="WY33" s="5"/>
      <c r="WZ33" s="5"/>
      <c r="XA33" s="5"/>
      <c r="XB33" s="5"/>
      <c r="XC33" s="5"/>
      <c r="XD33" s="5"/>
      <c r="XE33" s="5"/>
      <c r="XF33" s="5"/>
      <c r="XG33" s="5"/>
      <c r="XH33" s="5"/>
      <c r="XI33" s="5"/>
      <c r="XJ33" s="5"/>
      <c r="XK33" s="5"/>
      <c r="XL33" s="5"/>
      <c r="XM33" s="5"/>
      <c r="XN33" s="5"/>
      <c r="XO33" s="5"/>
      <c r="XP33" s="5"/>
      <c r="XQ33" s="5"/>
      <c r="XR33" s="5"/>
      <c r="XS33" s="5"/>
      <c r="XT33" s="5"/>
      <c r="XU33" s="5"/>
      <c r="XV33" s="5"/>
      <c r="XW33" s="5"/>
      <c r="XX33" s="5"/>
      <c r="XY33" s="5"/>
      <c r="XZ33" s="5"/>
      <c r="YA33" s="5"/>
      <c r="YB33" s="5"/>
      <c r="YC33" s="5"/>
      <c r="YD33" s="5"/>
      <c r="YE33" s="5"/>
      <c r="YF33" s="5"/>
      <c r="YG33" s="5"/>
      <c r="YH33" s="5"/>
      <c r="YI33" s="5"/>
      <c r="YJ33" s="5"/>
      <c r="YK33" s="5"/>
      <c r="YL33" s="5"/>
      <c r="YM33" s="5"/>
      <c r="YN33" s="5"/>
      <c r="YO33" s="5"/>
      <c r="YP33" s="5"/>
      <c r="YQ33" s="5"/>
      <c r="YR33" s="5"/>
      <c r="YS33" s="5"/>
      <c r="YT33" s="5"/>
      <c r="YU33" s="5"/>
      <c r="YV33" s="5"/>
      <c r="YW33" s="5"/>
      <c r="YX33" s="5"/>
      <c r="YY33" s="5"/>
      <c r="YZ33" s="5"/>
      <c r="ZA33" s="5"/>
      <c r="ZB33" s="5"/>
      <c r="ZC33" s="5"/>
      <c r="ZD33" s="5"/>
      <c r="ZE33" s="5"/>
      <c r="ZF33" s="5"/>
      <c r="ZG33" s="5"/>
      <c r="ZH33" s="5"/>
      <c r="ZI33" s="5"/>
      <c r="ZJ33" s="5"/>
      <c r="ZK33" s="5"/>
      <c r="ZL33" s="5"/>
      <c r="ZM33" s="5"/>
      <c r="ZN33" s="5"/>
      <c r="ZO33" s="5"/>
      <c r="ZP33" s="5"/>
      <c r="ZQ33" s="5"/>
      <c r="ZR33" s="5"/>
      <c r="ZS33" s="5"/>
      <c r="ZT33" s="5"/>
      <c r="ZU33" s="5"/>
      <c r="ZV33" s="5"/>
      <c r="ZW33" s="5"/>
      <c r="ZX33" s="5"/>
      <c r="ZY33" s="5"/>
      <c r="ZZ33" s="5"/>
      <c r="AAA33" s="5"/>
      <c r="AAB33" s="5"/>
      <c r="AAC33" s="5"/>
      <c r="AAD33" s="5"/>
      <c r="AAE33" s="5"/>
      <c r="AAF33" s="5"/>
      <c r="AAG33" s="5"/>
      <c r="AAH33" s="5"/>
      <c r="AAI33" s="5"/>
      <c r="AAJ33" s="5"/>
      <c r="AAK33" s="5"/>
      <c r="AAL33" s="5"/>
      <c r="AAM33" s="5"/>
      <c r="AAN33" s="5"/>
      <c r="AAO33" s="5"/>
      <c r="AAP33" s="5"/>
      <c r="AAQ33" s="5"/>
      <c r="AAR33" s="5"/>
      <c r="AAS33" s="5"/>
      <c r="AAT33" s="5"/>
      <c r="AAU33" s="5"/>
      <c r="AAV33" s="5"/>
      <c r="AAW33" s="5"/>
      <c r="AAX33" s="5"/>
      <c r="AAY33" s="5"/>
      <c r="AAZ33" s="5"/>
      <c r="ABA33" s="5"/>
      <c r="ABB33" s="5"/>
      <c r="ABC33" s="5"/>
      <c r="ABD33" s="5"/>
      <c r="ABE33" s="5"/>
      <c r="ABF33" s="5"/>
      <c r="ABG33" s="5"/>
      <c r="ABH33" s="5"/>
      <c r="ABI33" s="5"/>
      <c r="ABJ33" s="5"/>
      <c r="ABK33" s="5"/>
      <c r="ABL33" s="5"/>
      <c r="ABM33" s="5"/>
      <c r="ABN33" s="5"/>
      <c r="ABO33" s="5"/>
      <c r="ABP33" s="5"/>
      <c r="ABQ33" s="5"/>
      <c r="ABR33" s="5"/>
      <c r="ABS33" s="5"/>
      <c r="ABT33" s="5"/>
      <c r="ABU33" s="5"/>
      <c r="ABV33" s="5"/>
      <c r="ABW33" s="5"/>
      <c r="ABX33" s="5"/>
      <c r="ABY33" s="5"/>
      <c r="ABZ33" s="5"/>
      <c r="ACA33" s="5"/>
      <c r="ACB33" s="5"/>
      <c r="ACC33" s="5"/>
      <c r="ACD33" s="5"/>
      <c r="ACE33" s="5"/>
      <c r="ACF33" s="5"/>
      <c r="ACG33" s="5"/>
      <c r="ACH33" s="5"/>
      <c r="ACI33" s="5"/>
      <c r="ACJ33" s="5"/>
      <c r="ACK33" s="5"/>
      <c r="ACL33" s="5"/>
      <c r="ACM33" s="5"/>
      <c r="ACN33" s="5"/>
      <c r="ACO33" s="5"/>
      <c r="ACP33" s="5"/>
      <c r="ACQ33" s="5"/>
      <c r="ACR33" s="5"/>
      <c r="ACS33" s="5"/>
      <c r="ACT33" s="5"/>
      <c r="ACU33" s="5"/>
      <c r="ACV33" s="5"/>
      <c r="ACW33" s="5"/>
      <c r="ACX33" s="5"/>
      <c r="ACY33" s="5"/>
      <c r="ACZ33" s="5"/>
      <c r="ADA33" s="5"/>
      <c r="ADB33" s="5"/>
      <c r="ADC33" s="5"/>
      <c r="ADD33" s="5"/>
      <c r="ADE33" s="5"/>
    </row>
    <row r="34" spans="1:785" s="22" customFormat="1" ht="15" customHeight="1">
      <c r="A34" s="5"/>
      <c r="B34" s="5"/>
      <c r="C34" s="5"/>
      <c r="D34" s="5"/>
      <c r="E34" s="44"/>
      <c r="F34" s="45"/>
      <c r="G34" s="44"/>
      <c r="H34" s="44"/>
      <c r="I34" s="44"/>
      <c r="J34" s="44"/>
      <c r="K34" s="44"/>
      <c r="L34" s="44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  <c r="NX34" s="5"/>
      <c r="NY34" s="5"/>
      <c r="NZ34" s="5"/>
      <c r="OA34" s="5"/>
      <c r="OB34" s="5"/>
      <c r="OC34" s="5"/>
      <c r="OD34" s="5"/>
      <c r="OE34" s="5"/>
      <c r="OF34" s="5"/>
      <c r="OG34" s="5"/>
      <c r="OH34" s="5"/>
      <c r="OI34" s="5"/>
      <c r="OJ34" s="5"/>
      <c r="OK34" s="5"/>
      <c r="OL34" s="5"/>
      <c r="OM34" s="5"/>
      <c r="ON34" s="5"/>
      <c r="OO34" s="5"/>
      <c r="OP34" s="5"/>
      <c r="OQ34" s="5"/>
      <c r="OR34" s="5"/>
      <c r="OS34" s="5"/>
      <c r="OT34" s="5"/>
      <c r="OU34" s="5"/>
      <c r="OV34" s="5"/>
      <c r="OW34" s="5"/>
      <c r="OX34" s="5"/>
      <c r="OY34" s="5"/>
      <c r="OZ34" s="5"/>
      <c r="PA34" s="5"/>
      <c r="PB34" s="5"/>
      <c r="PC34" s="5"/>
      <c r="PD34" s="5"/>
      <c r="PE34" s="5"/>
      <c r="PF34" s="5"/>
      <c r="PG34" s="5"/>
      <c r="PH34" s="5"/>
      <c r="PI34" s="5"/>
      <c r="PJ34" s="5"/>
      <c r="PK34" s="5"/>
      <c r="PL34" s="5"/>
      <c r="PM34" s="5"/>
      <c r="PN34" s="5"/>
      <c r="PO34" s="5"/>
      <c r="PP34" s="5"/>
      <c r="PQ34" s="5"/>
      <c r="PR34" s="5"/>
      <c r="PS34" s="5"/>
      <c r="PT34" s="5"/>
      <c r="PU34" s="5"/>
      <c r="PV34" s="5"/>
      <c r="PW34" s="5"/>
      <c r="PX34" s="5"/>
      <c r="PY34" s="5"/>
      <c r="PZ34" s="5"/>
      <c r="QA34" s="5"/>
      <c r="QB34" s="5"/>
      <c r="QC34" s="5"/>
      <c r="QD34" s="5"/>
      <c r="QE34" s="5"/>
      <c r="QF34" s="5"/>
      <c r="QG34" s="5"/>
      <c r="QH34" s="5"/>
      <c r="QI34" s="5"/>
      <c r="QJ34" s="5"/>
      <c r="QK34" s="5"/>
      <c r="QL34" s="5"/>
      <c r="QM34" s="5"/>
      <c r="QN34" s="5"/>
      <c r="QO34" s="5"/>
      <c r="QP34" s="5"/>
      <c r="QQ34" s="5"/>
      <c r="QR34" s="5"/>
      <c r="QS34" s="5"/>
      <c r="QT34" s="5"/>
      <c r="QU34" s="5"/>
      <c r="QV34" s="5"/>
      <c r="QW34" s="5"/>
      <c r="QX34" s="5"/>
      <c r="QY34" s="5"/>
      <c r="QZ34" s="5"/>
      <c r="RA34" s="5"/>
      <c r="RB34" s="5"/>
      <c r="RC34" s="5"/>
      <c r="RD34" s="5"/>
      <c r="RE34" s="5"/>
      <c r="RF34" s="5"/>
      <c r="RG34" s="5"/>
      <c r="RH34" s="5"/>
      <c r="RI34" s="5"/>
      <c r="RJ34" s="5"/>
      <c r="RK34" s="5"/>
      <c r="RL34" s="5"/>
      <c r="RM34" s="5"/>
      <c r="RN34" s="5"/>
      <c r="RO34" s="5"/>
      <c r="RP34" s="5"/>
      <c r="RQ34" s="5"/>
      <c r="RR34" s="5"/>
      <c r="RS34" s="5"/>
      <c r="RT34" s="5"/>
      <c r="RU34" s="5"/>
      <c r="RV34" s="5"/>
      <c r="RW34" s="5"/>
      <c r="RX34" s="5"/>
      <c r="RY34" s="5"/>
      <c r="RZ34" s="5"/>
      <c r="SA34" s="5"/>
      <c r="SB34" s="5"/>
      <c r="SC34" s="5"/>
      <c r="SD34" s="5"/>
      <c r="SE34" s="5"/>
      <c r="SF34" s="5"/>
      <c r="SG34" s="5"/>
      <c r="SH34" s="5"/>
      <c r="SI34" s="5"/>
      <c r="SJ34" s="5"/>
      <c r="SK34" s="5"/>
      <c r="SL34" s="5"/>
      <c r="SM34" s="5"/>
      <c r="SN34" s="5"/>
      <c r="SO34" s="5"/>
      <c r="SP34" s="5"/>
      <c r="SQ34" s="5"/>
      <c r="SR34" s="5"/>
      <c r="SS34" s="5"/>
      <c r="ST34" s="5"/>
      <c r="SU34" s="5"/>
      <c r="SV34" s="5"/>
      <c r="SW34" s="5"/>
      <c r="SX34" s="5"/>
      <c r="SY34" s="5"/>
      <c r="SZ34" s="5"/>
      <c r="TA34" s="5"/>
      <c r="TB34" s="5"/>
      <c r="TC34" s="5"/>
      <c r="TD34" s="5"/>
      <c r="TE34" s="5"/>
      <c r="TF34" s="5"/>
      <c r="TG34" s="5"/>
      <c r="TH34" s="5"/>
      <c r="TI34" s="5"/>
      <c r="TJ34" s="5"/>
      <c r="TK34" s="5"/>
      <c r="TL34" s="5"/>
      <c r="TM34" s="5"/>
      <c r="TN34" s="5"/>
      <c r="TO34" s="5"/>
      <c r="TP34" s="5"/>
      <c r="TQ34" s="5"/>
      <c r="TR34" s="5"/>
      <c r="TS34" s="5"/>
      <c r="TT34" s="5"/>
      <c r="TU34" s="5"/>
      <c r="TV34" s="5"/>
      <c r="TW34" s="5"/>
      <c r="TX34" s="5"/>
      <c r="TY34" s="5"/>
      <c r="TZ34" s="5"/>
      <c r="UA34" s="5"/>
      <c r="UB34" s="5"/>
      <c r="UC34" s="5"/>
      <c r="UD34" s="5"/>
      <c r="UE34" s="5"/>
      <c r="UF34" s="5"/>
      <c r="UG34" s="5"/>
      <c r="UH34" s="5"/>
      <c r="UI34" s="5"/>
      <c r="UJ34" s="5"/>
      <c r="UK34" s="5"/>
      <c r="UL34" s="5"/>
      <c r="UM34" s="5"/>
      <c r="UN34" s="5"/>
      <c r="UO34" s="5"/>
      <c r="UP34" s="5"/>
      <c r="UQ34" s="5"/>
      <c r="UR34" s="5"/>
      <c r="US34" s="5"/>
      <c r="UT34" s="5"/>
      <c r="UU34" s="5"/>
      <c r="UV34" s="5"/>
      <c r="UW34" s="5"/>
      <c r="UX34" s="5"/>
      <c r="UY34" s="5"/>
      <c r="UZ34" s="5"/>
      <c r="VA34" s="5"/>
      <c r="VB34" s="5"/>
      <c r="VC34" s="5"/>
      <c r="VD34" s="5"/>
      <c r="VE34" s="5"/>
      <c r="VF34" s="5"/>
      <c r="VG34" s="5"/>
      <c r="VH34" s="5"/>
      <c r="VI34" s="5"/>
      <c r="VJ34" s="5"/>
      <c r="VK34" s="5"/>
      <c r="VL34" s="5"/>
      <c r="VM34" s="5"/>
      <c r="VN34" s="5"/>
      <c r="VO34" s="5"/>
      <c r="VP34" s="5"/>
      <c r="VQ34" s="5"/>
      <c r="VR34" s="5"/>
      <c r="VS34" s="5"/>
      <c r="VT34" s="5"/>
      <c r="VU34" s="5"/>
      <c r="VV34" s="5"/>
      <c r="VW34" s="5"/>
      <c r="VX34" s="5"/>
      <c r="VY34" s="5"/>
      <c r="VZ34" s="5"/>
      <c r="WA34" s="5"/>
      <c r="WB34" s="5"/>
      <c r="WC34" s="5"/>
      <c r="WD34" s="5"/>
      <c r="WE34" s="5"/>
      <c r="WF34" s="5"/>
      <c r="WG34" s="5"/>
      <c r="WH34" s="5"/>
      <c r="WI34" s="5"/>
      <c r="WJ34" s="5"/>
      <c r="WK34" s="5"/>
      <c r="WL34" s="5"/>
      <c r="WM34" s="5"/>
      <c r="WN34" s="5"/>
      <c r="WO34" s="5"/>
      <c r="WP34" s="5"/>
      <c r="WQ34" s="5"/>
      <c r="WR34" s="5"/>
      <c r="WS34" s="5"/>
      <c r="WT34" s="5"/>
      <c r="WU34" s="5"/>
      <c r="WV34" s="5"/>
      <c r="WW34" s="5"/>
      <c r="WX34" s="5"/>
      <c r="WY34" s="5"/>
      <c r="WZ34" s="5"/>
      <c r="XA34" s="5"/>
      <c r="XB34" s="5"/>
      <c r="XC34" s="5"/>
      <c r="XD34" s="5"/>
      <c r="XE34" s="5"/>
      <c r="XF34" s="5"/>
      <c r="XG34" s="5"/>
      <c r="XH34" s="5"/>
      <c r="XI34" s="5"/>
      <c r="XJ34" s="5"/>
      <c r="XK34" s="5"/>
      <c r="XL34" s="5"/>
      <c r="XM34" s="5"/>
      <c r="XN34" s="5"/>
      <c r="XO34" s="5"/>
      <c r="XP34" s="5"/>
      <c r="XQ34" s="5"/>
      <c r="XR34" s="5"/>
      <c r="XS34" s="5"/>
      <c r="XT34" s="5"/>
      <c r="XU34" s="5"/>
      <c r="XV34" s="5"/>
      <c r="XW34" s="5"/>
      <c r="XX34" s="5"/>
      <c r="XY34" s="5"/>
      <c r="XZ34" s="5"/>
      <c r="YA34" s="5"/>
      <c r="YB34" s="5"/>
      <c r="YC34" s="5"/>
      <c r="YD34" s="5"/>
      <c r="YE34" s="5"/>
      <c r="YF34" s="5"/>
      <c r="YG34" s="5"/>
      <c r="YH34" s="5"/>
      <c r="YI34" s="5"/>
      <c r="YJ34" s="5"/>
      <c r="YK34" s="5"/>
      <c r="YL34" s="5"/>
      <c r="YM34" s="5"/>
      <c r="YN34" s="5"/>
      <c r="YO34" s="5"/>
      <c r="YP34" s="5"/>
      <c r="YQ34" s="5"/>
      <c r="YR34" s="5"/>
      <c r="YS34" s="5"/>
      <c r="YT34" s="5"/>
      <c r="YU34" s="5"/>
      <c r="YV34" s="5"/>
      <c r="YW34" s="5"/>
      <c r="YX34" s="5"/>
      <c r="YY34" s="5"/>
      <c r="YZ34" s="5"/>
      <c r="ZA34" s="5"/>
      <c r="ZB34" s="5"/>
      <c r="ZC34" s="5"/>
      <c r="ZD34" s="5"/>
      <c r="ZE34" s="5"/>
      <c r="ZF34" s="5"/>
      <c r="ZG34" s="5"/>
      <c r="ZH34" s="5"/>
      <c r="ZI34" s="5"/>
      <c r="ZJ34" s="5"/>
      <c r="ZK34" s="5"/>
      <c r="ZL34" s="5"/>
      <c r="ZM34" s="5"/>
      <c r="ZN34" s="5"/>
      <c r="ZO34" s="5"/>
      <c r="ZP34" s="5"/>
      <c r="ZQ34" s="5"/>
      <c r="ZR34" s="5"/>
      <c r="ZS34" s="5"/>
      <c r="ZT34" s="5"/>
      <c r="ZU34" s="5"/>
      <c r="ZV34" s="5"/>
      <c r="ZW34" s="5"/>
      <c r="ZX34" s="5"/>
      <c r="ZY34" s="5"/>
      <c r="ZZ34" s="5"/>
      <c r="AAA34" s="5"/>
      <c r="AAB34" s="5"/>
      <c r="AAC34" s="5"/>
      <c r="AAD34" s="5"/>
      <c r="AAE34" s="5"/>
      <c r="AAF34" s="5"/>
      <c r="AAG34" s="5"/>
      <c r="AAH34" s="5"/>
      <c r="AAI34" s="5"/>
      <c r="AAJ34" s="5"/>
      <c r="AAK34" s="5"/>
      <c r="AAL34" s="5"/>
      <c r="AAM34" s="5"/>
      <c r="AAN34" s="5"/>
      <c r="AAO34" s="5"/>
      <c r="AAP34" s="5"/>
      <c r="AAQ34" s="5"/>
      <c r="AAR34" s="5"/>
      <c r="AAS34" s="5"/>
      <c r="AAT34" s="5"/>
      <c r="AAU34" s="5"/>
      <c r="AAV34" s="5"/>
      <c r="AAW34" s="5"/>
      <c r="AAX34" s="5"/>
      <c r="AAY34" s="5"/>
      <c r="AAZ34" s="5"/>
      <c r="ABA34" s="5"/>
      <c r="ABB34" s="5"/>
      <c r="ABC34" s="5"/>
      <c r="ABD34" s="5"/>
      <c r="ABE34" s="5"/>
      <c r="ABF34" s="5"/>
      <c r="ABG34" s="5"/>
      <c r="ABH34" s="5"/>
      <c r="ABI34" s="5"/>
      <c r="ABJ34" s="5"/>
      <c r="ABK34" s="5"/>
      <c r="ABL34" s="5"/>
      <c r="ABM34" s="5"/>
      <c r="ABN34" s="5"/>
      <c r="ABO34" s="5"/>
      <c r="ABP34" s="5"/>
      <c r="ABQ34" s="5"/>
      <c r="ABR34" s="5"/>
      <c r="ABS34" s="5"/>
      <c r="ABT34" s="5"/>
      <c r="ABU34" s="5"/>
      <c r="ABV34" s="5"/>
      <c r="ABW34" s="5"/>
      <c r="ABX34" s="5"/>
      <c r="ABY34" s="5"/>
      <c r="ABZ34" s="5"/>
      <c r="ACA34" s="5"/>
      <c r="ACB34" s="5"/>
      <c r="ACC34" s="5"/>
      <c r="ACD34" s="5"/>
      <c r="ACE34" s="5"/>
      <c r="ACF34" s="5"/>
      <c r="ACG34" s="5"/>
      <c r="ACH34" s="5"/>
      <c r="ACI34" s="5"/>
      <c r="ACJ34" s="5"/>
      <c r="ACK34" s="5"/>
      <c r="ACL34" s="5"/>
      <c r="ACM34" s="5"/>
      <c r="ACN34" s="5"/>
      <c r="ACO34" s="5"/>
      <c r="ACP34" s="5"/>
      <c r="ACQ34" s="5"/>
      <c r="ACR34" s="5"/>
      <c r="ACS34" s="5"/>
      <c r="ACT34" s="5"/>
      <c r="ACU34" s="5"/>
      <c r="ACV34" s="5"/>
      <c r="ACW34" s="5"/>
      <c r="ACX34" s="5"/>
      <c r="ACY34" s="5"/>
      <c r="ACZ34" s="5"/>
      <c r="ADA34" s="5"/>
      <c r="ADB34" s="5"/>
      <c r="ADC34" s="5"/>
      <c r="ADD34" s="5"/>
      <c r="ADE34" s="5"/>
    </row>
    <row r="35" spans="1:785" s="22" customFormat="1" ht="15" customHeight="1">
      <c r="A35" s="5"/>
      <c r="B35" s="5"/>
      <c r="C35" s="5"/>
      <c r="D35" s="5"/>
      <c r="E35" s="44"/>
      <c r="F35" s="45"/>
      <c r="G35" s="44"/>
      <c r="H35" s="44"/>
      <c r="I35" s="44"/>
      <c r="J35" s="44"/>
      <c r="K35" s="44"/>
      <c r="L35" s="44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  <c r="SN35" s="5"/>
      <c r="SO35" s="5"/>
      <c r="SP35" s="5"/>
      <c r="SQ35" s="5"/>
      <c r="SR35" s="5"/>
      <c r="SS35" s="5"/>
      <c r="ST35" s="5"/>
      <c r="SU35" s="5"/>
      <c r="SV35" s="5"/>
      <c r="SW35" s="5"/>
      <c r="SX35" s="5"/>
      <c r="SY35" s="5"/>
      <c r="SZ35" s="5"/>
      <c r="TA35" s="5"/>
      <c r="TB35" s="5"/>
      <c r="TC35" s="5"/>
      <c r="TD35" s="5"/>
      <c r="TE35" s="5"/>
      <c r="TF35" s="5"/>
      <c r="TG35" s="5"/>
      <c r="TH35" s="5"/>
      <c r="TI35" s="5"/>
      <c r="TJ35" s="5"/>
      <c r="TK35" s="5"/>
      <c r="TL35" s="5"/>
      <c r="TM35" s="5"/>
      <c r="TN35" s="5"/>
      <c r="TO35" s="5"/>
      <c r="TP35" s="5"/>
      <c r="TQ35" s="5"/>
      <c r="TR35" s="5"/>
      <c r="TS35" s="5"/>
      <c r="TT35" s="5"/>
      <c r="TU35" s="5"/>
      <c r="TV35" s="5"/>
      <c r="TW35" s="5"/>
      <c r="TX35" s="5"/>
      <c r="TY35" s="5"/>
      <c r="TZ35" s="5"/>
      <c r="UA35" s="5"/>
      <c r="UB35" s="5"/>
      <c r="UC35" s="5"/>
      <c r="UD35" s="5"/>
      <c r="UE35" s="5"/>
      <c r="UF35" s="5"/>
      <c r="UG35" s="5"/>
      <c r="UH35" s="5"/>
      <c r="UI35" s="5"/>
      <c r="UJ35" s="5"/>
      <c r="UK35" s="5"/>
      <c r="UL35" s="5"/>
      <c r="UM35" s="5"/>
      <c r="UN35" s="5"/>
      <c r="UO35" s="5"/>
      <c r="UP35" s="5"/>
      <c r="UQ35" s="5"/>
      <c r="UR35" s="5"/>
      <c r="US35" s="5"/>
      <c r="UT35" s="5"/>
      <c r="UU35" s="5"/>
      <c r="UV35" s="5"/>
      <c r="UW35" s="5"/>
      <c r="UX35" s="5"/>
      <c r="UY35" s="5"/>
      <c r="UZ35" s="5"/>
      <c r="VA35" s="5"/>
      <c r="VB35" s="5"/>
      <c r="VC35" s="5"/>
      <c r="VD35" s="5"/>
      <c r="VE35" s="5"/>
      <c r="VF35" s="5"/>
      <c r="VG35" s="5"/>
      <c r="VH35" s="5"/>
      <c r="VI35" s="5"/>
      <c r="VJ35" s="5"/>
      <c r="VK35" s="5"/>
      <c r="VL35" s="5"/>
      <c r="VM35" s="5"/>
      <c r="VN35" s="5"/>
      <c r="VO35" s="5"/>
      <c r="VP35" s="5"/>
      <c r="VQ35" s="5"/>
      <c r="VR35" s="5"/>
      <c r="VS35" s="5"/>
      <c r="VT35" s="5"/>
      <c r="VU35" s="5"/>
      <c r="VV35" s="5"/>
      <c r="VW35" s="5"/>
      <c r="VX35" s="5"/>
      <c r="VY35" s="5"/>
      <c r="VZ35" s="5"/>
      <c r="WA35" s="5"/>
      <c r="WB35" s="5"/>
      <c r="WC35" s="5"/>
      <c r="WD35" s="5"/>
      <c r="WE35" s="5"/>
      <c r="WF35" s="5"/>
      <c r="WG35" s="5"/>
      <c r="WH35" s="5"/>
      <c r="WI35" s="5"/>
      <c r="WJ35" s="5"/>
      <c r="WK35" s="5"/>
      <c r="WL35" s="5"/>
      <c r="WM35" s="5"/>
      <c r="WN35" s="5"/>
      <c r="WO35" s="5"/>
      <c r="WP35" s="5"/>
      <c r="WQ35" s="5"/>
      <c r="WR35" s="5"/>
      <c r="WS35" s="5"/>
      <c r="WT35" s="5"/>
      <c r="WU35" s="5"/>
      <c r="WV35" s="5"/>
      <c r="WW35" s="5"/>
      <c r="WX35" s="5"/>
      <c r="WY35" s="5"/>
      <c r="WZ35" s="5"/>
      <c r="XA35" s="5"/>
      <c r="XB35" s="5"/>
      <c r="XC35" s="5"/>
      <c r="XD35" s="5"/>
      <c r="XE35" s="5"/>
      <c r="XF35" s="5"/>
      <c r="XG35" s="5"/>
      <c r="XH35" s="5"/>
      <c r="XI35" s="5"/>
      <c r="XJ35" s="5"/>
      <c r="XK35" s="5"/>
      <c r="XL35" s="5"/>
      <c r="XM35" s="5"/>
      <c r="XN35" s="5"/>
      <c r="XO35" s="5"/>
      <c r="XP35" s="5"/>
      <c r="XQ35" s="5"/>
      <c r="XR35" s="5"/>
      <c r="XS35" s="5"/>
      <c r="XT35" s="5"/>
      <c r="XU35" s="5"/>
      <c r="XV35" s="5"/>
      <c r="XW35" s="5"/>
      <c r="XX35" s="5"/>
      <c r="XY35" s="5"/>
      <c r="XZ35" s="5"/>
      <c r="YA35" s="5"/>
      <c r="YB35" s="5"/>
      <c r="YC35" s="5"/>
      <c r="YD35" s="5"/>
      <c r="YE35" s="5"/>
      <c r="YF35" s="5"/>
      <c r="YG35" s="5"/>
      <c r="YH35" s="5"/>
      <c r="YI35" s="5"/>
      <c r="YJ35" s="5"/>
      <c r="YK35" s="5"/>
      <c r="YL35" s="5"/>
      <c r="YM35" s="5"/>
      <c r="YN35" s="5"/>
      <c r="YO35" s="5"/>
      <c r="YP35" s="5"/>
      <c r="YQ35" s="5"/>
      <c r="YR35" s="5"/>
      <c r="YS35" s="5"/>
      <c r="YT35" s="5"/>
      <c r="YU35" s="5"/>
      <c r="YV35" s="5"/>
      <c r="YW35" s="5"/>
      <c r="YX35" s="5"/>
      <c r="YY35" s="5"/>
      <c r="YZ35" s="5"/>
      <c r="ZA35" s="5"/>
      <c r="ZB35" s="5"/>
      <c r="ZC35" s="5"/>
      <c r="ZD35" s="5"/>
      <c r="ZE35" s="5"/>
      <c r="ZF35" s="5"/>
      <c r="ZG35" s="5"/>
      <c r="ZH35" s="5"/>
      <c r="ZI35" s="5"/>
      <c r="ZJ35" s="5"/>
      <c r="ZK35" s="5"/>
      <c r="ZL35" s="5"/>
      <c r="ZM35" s="5"/>
      <c r="ZN35" s="5"/>
      <c r="ZO35" s="5"/>
      <c r="ZP35" s="5"/>
      <c r="ZQ35" s="5"/>
      <c r="ZR35" s="5"/>
      <c r="ZS35" s="5"/>
      <c r="ZT35" s="5"/>
      <c r="ZU35" s="5"/>
      <c r="ZV35" s="5"/>
      <c r="ZW35" s="5"/>
      <c r="ZX35" s="5"/>
      <c r="ZY35" s="5"/>
      <c r="ZZ35" s="5"/>
      <c r="AAA35" s="5"/>
      <c r="AAB35" s="5"/>
      <c r="AAC35" s="5"/>
      <c r="AAD35" s="5"/>
      <c r="AAE35" s="5"/>
      <c r="AAF35" s="5"/>
      <c r="AAG35" s="5"/>
      <c r="AAH35" s="5"/>
      <c r="AAI35" s="5"/>
      <c r="AAJ35" s="5"/>
      <c r="AAK35" s="5"/>
      <c r="AAL35" s="5"/>
      <c r="AAM35" s="5"/>
      <c r="AAN35" s="5"/>
      <c r="AAO35" s="5"/>
      <c r="AAP35" s="5"/>
      <c r="AAQ35" s="5"/>
      <c r="AAR35" s="5"/>
      <c r="AAS35" s="5"/>
      <c r="AAT35" s="5"/>
      <c r="AAU35" s="5"/>
      <c r="AAV35" s="5"/>
      <c r="AAW35" s="5"/>
      <c r="AAX35" s="5"/>
      <c r="AAY35" s="5"/>
      <c r="AAZ35" s="5"/>
      <c r="ABA35" s="5"/>
      <c r="ABB35" s="5"/>
      <c r="ABC35" s="5"/>
      <c r="ABD35" s="5"/>
      <c r="ABE35" s="5"/>
      <c r="ABF35" s="5"/>
      <c r="ABG35" s="5"/>
      <c r="ABH35" s="5"/>
      <c r="ABI35" s="5"/>
      <c r="ABJ35" s="5"/>
      <c r="ABK35" s="5"/>
      <c r="ABL35" s="5"/>
      <c r="ABM35" s="5"/>
      <c r="ABN35" s="5"/>
      <c r="ABO35" s="5"/>
      <c r="ABP35" s="5"/>
      <c r="ABQ35" s="5"/>
      <c r="ABR35" s="5"/>
      <c r="ABS35" s="5"/>
      <c r="ABT35" s="5"/>
      <c r="ABU35" s="5"/>
      <c r="ABV35" s="5"/>
      <c r="ABW35" s="5"/>
      <c r="ABX35" s="5"/>
      <c r="ABY35" s="5"/>
      <c r="ABZ35" s="5"/>
      <c r="ACA35" s="5"/>
      <c r="ACB35" s="5"/>
      <c r="ACC35" s="5"/>
      <c r="ACD35" s="5"/>
      <c r="ACE35" s="5"/>
      <c r="ACF35" s="5"/>
      <c r="ACG35" s="5"/>
      <c r="ACH35" s="5"/>
      <c r="ACI35" s="5"/>
      <c r="ACJ35" s="5"/>
      <c r="ACK35" s="5"/>
      <c r="ACL35" s="5"/>
      <c r="ACM35" s="5"/>
      <c r="ACN35" s="5"/>
      <c r="ACO35" s="5"/>
      <c r="ACP35" s="5"/>
      <c r="ACQ35" s="5"/>
      <c r="ACR35" s="5"/>
      <c r="ACS35" s="5"/>
      <c r="ACT35" s="5"/>
      <c r="ACU35" s="5"/>
      <c r="ACV35" s="5"/>
      <c r="ACW35" s="5"/>
      <c r="ACX35" s="5"/>
      <c r="ACY35" s="5"/>
      <c r="ACZ35" s="5"/>
      <c r="ADA35" s="5"/>
      <c r="ADB35" s="5"/>
      <c r="ADC35" s="5"/>
      <c r="ADD35" s="5"/>
      <c r="ADE35" s="5"/>
    </row>
    <row r="36" spans="1:785" s="22" customFormat="1" ht="15" customHeight="1">
      <c r="A36" s="5"/>
      <c r="B36" s="5"/>
      <c r="C36" s="5"/>
      <c r="D36" s="5"/>
      <c r="E36" s="44"/>
      <c r="F36" s="45"/>
      <c r="G36" s="44"/>
      <c r="H36" s="44"/>
      <c r="I36" s="44"/>
      <c r="J36" s="44"/>
      <c r="K36" s="44"/>
      <c r="L36" s="44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  <c r="SN36" s="5"/>
      <c r="SO36" s="5"/>
      <c r="SP36" s="5"/>
      <c r="SQ36" s="5"/>
      <c r="SR36" s="5"/>
      <c r="SS36" s="5"/>
      <c r="ST36" s="5"/>
      <c r="SU36" s="5"/>
      <c r="SV36" s="5"/>
      <c r="SW36" s="5"/>
      <c r="SX36" s="5"/>
      <c r="SY36" s="5"/>
      <c r="SZ36" s="5"/>
      <c r="TA36" s="5"/>
      <c r="TB36" s="5"/>
      <c r="TC36" s="5"/>
      <c r="TD36" s="5"/>
      <c r="TE36" s="5"/>
      <c r="TF36" s="5"/>
      <c r="TG36" s="5"/>
      <c r="TH36" s="5"/>
      <c r="TI36" s="5"/>
      <c r="TJ36" s="5"/>
      <c r="TK36" s="5"/>
      <c r="TL36" s="5"/>
      <c r="TM36" s="5"/>
      <c r="TN36" s="5"/>
      <c r="TO36" s="5"/>
      <c r="TP36" s="5"/>
      <c r="TQ36" s="5"/>
      <c r="TR36" s="5"/>
      <c r="TS36" s="5"/>
      <c r="TT36" s="5"/>
      <c r="TU36" s="5"/>
      <c r="TV36" s="5"/>
      <c r="TW36" s="5"/>
      <c r="TX36" s="5"/>
      <c r="TY36" s="5"/>
      <c r="TZ36" s="5"/>
      <c r="UA36" s="5"/>
      <c r="UB36" s="5"/>
      <c r="UC36" s="5"/>
      <c r="UD36" s="5"/>
      <c r="UE36" s="5"/>
      <c r="UF36" s="5"/>
      <c r="UG36" s="5"/>
      <c r="UH36" s="5"/>
      <c r="UI36" s="5"/>
      <c r="UJ36" s="5"/>
      <c r="UK36" s="5"/>
      <c r="UL36" s="5"/>
      <c r="UM36" s="5"/>
      <c r="UN36" s="5"/>
      <c r="UO36" s="5"/>
      <c r="UP36" s="5"/>
      <c r="UQ36" s="5"/>
      <c r="UR36" s="5"/>
      <c r="US36" s="5"/>
      <c r="UT36" s="5"/>
      <c r="UU36" s="5"/>
      <c r="UV36" s="5"/>
      <c r="UW36" s="5"/>
      <c r="UX36" s="5"/>
      <c r="UY36" s="5"/>
      <c r="UZ36" s="5"/>
      <c r="VA36" s="5"/>
      <c r="VB36" s="5"/>
      <c r="VC36" s="5"/>
      <c r="VD36" s="5"/>
      <c r="VE36" s="5"/>
      <c r="VF36" s="5"/>
      <c r="VG36" s="5"/>
      <c r="VH36" s="5"/>
      <c r="VI36" s="5"/>
      <c r="VJ36" s="5"/>
      <c r="VK36" s="5"/>
      <c r="VL36" s="5"/>
      <c r="VM36" s="5"/>
      <c r="VN36" s="5"/>
      <c r="VO36" s="5"/>
      <c r="VP36" s="5"/>
      <c r="VQ36" s="5"/>
      <c r="VR36" s="5"/>
      <c r="VS36" s="5"/>
      <c r="VT36" s="5"/>
      <c r="VU36" s="5"/>
      <c r="VV36" s="5"/>
      <c r="VW36" s="5"/>
      <c r="VX36" s="5"/>
      <c r="VY36" s="5"/>
      <c r="VZ36" s="5"/>
      <c r="WA36" s="5"/>
      <c r="WB36" s="5"/>
      <c r="WC36" s="5"/>
      <c r="WD36" s="5"/>
      <c r="WE36" s="5"/>
      <c r="WF36" s="5"/>
      <c r="WG36" s="5"/>
      <c r="WH36" s="5"/>
      <c r="WI36" s="5"/>
      <c r="WJ36" s="5"/>
      <c r="WK36" s="5"/>
      <c r="WL36" s="5"/>
      <c r="WM36" s="5"/>
      <c r="WN36" s="5"/>
      <c r="WO36" s="5"/>
      <c r="WP36" s="5"/>
      <c r="WQ36" s="5"/>
      <c r="WR36" s="5"/>
      <c r="WS36" s="5"/>
      <c r="WT36" s="5"/>
      <c r="WU36" s="5"/>
      <c r="WV36" s="5"/>
      <c r="WW36" s="5"/>
      <c r="WX36" s="5"/>
      <c r="WY36" s="5"/>
      <c r="WZ36" s="5"/>
      <c r="XA36" s="5"/>
      <c r="XB36" s="5"/>
      <c r="XC36" s="5"/>
      <c r="XD36" s="5"/>
      <c r="XE36" s="5"/>
      <c r="XF36" s="5"/>
      <c r="XG36" s="5"/>
      <c r="XH36" s="5"/>
      <c r="XI36" s="5"/>
      <c r="XJ36" s="5"/>
      <c r="XK36" s="5"/>
      <c r="XL36" s="5"/>
      <c r="XM36" s="5"/>
      <c r="XN36" s="5"/>
      <c r="XO36" s="5"/>
      <c r="XP36" s="5"/>
      <c r="XQ36" s="5"/>
      <c r="XR36" s="5"/>
      <c r="XS36" s="5"/>
      <c r="XT36" s="5"/>
      <c r="XU36" s="5"/>
      <c r="XV36" s="5"/>
      <c r="XW36" s="5"/>
      <c r="XX36" s="5"/>
      <c r="XY36" s="5"/>
      <c r="XZ36" s="5"/>
      <c r="YA36" s="5"/>
      <c r="YB36" s="5"/>
      <c r="YC36" s="5"/>
      <c r="YD36" s="5"/>
      <c r="YE36" s="5"/>
      <c r="YF36" s="5"/>
      <c r="YG36" s="5"/>
      <c r="YH36" s="5"/>
      <c r="YI36" s="5"/>
      <c r="YJ36" s="5"/>
      <c r="YK36" s="5"/>
      <c r="YL36" s="5"/>
      <c r="YM36" s="5"/>
      <c r="YN36" s="5"/>
      <c r="YO36" s="5"/>
      <c r="YP36" s="5"/>
      <c r="YQ36" s="5"/>
      <c r="YR36" s="5"/>
      <c r="YS36" s="5"/>
      <c r="YT36" s="5"/>
      <c r="YU36" s="5"/>
      <c r="YV36" s="5"/>
      <c r="YW36" s="5"/>
      <c r="YX36" s="5"/>
      <c r="YY36" s="5"/>
      <c r="YZ36" s="5"/>
      <c r="ZA36" s="5"/>
      <c r="ZB36" s="5"/>
      <c r="ZC36" s="5"/>
      <c r="ZD36" s="5"/>
      <c r="ZE36" s="5"/>
      <c r="ZF36" s="5"/>
      <c r="ZG36" s="5"/>
      <c r="ZH36" s="5"/>
      <c r="ZI36" s="5"/>
      <c r="ZJ36" s="5"/>
      <c r="ZK36" s="5"/>
      <c r="ZL36" s="5"/>
      <c r="ZM36" s="5"/>
      <c r="ZN36" s="5"/>
      <c r="ZO36" s="5"/>
      <c r="ZP36" s="5"/>
      <c r="ZQ36" s="5"/>
      <c r="ZR36" s="5"/>
      <c r="ZS36" s="5"/>
      <c r="ZT36" s="5"/>
      <c r="ZU36" s="5"/>
      <c r="ZV36" s="5"/>
      <c r="ZW36" s="5"/>
      <c r="ZX36" s="5"/>
      <c r="ZY36" s="5"/>
      <c r="ZZ36" s="5"/>
      <c r="AAA36" s="5"/>
      <c r="AAB36" s="5"/>
      <c r="AAC36" s="5"/>
      <c r="AAD36" s="5"/>
      <c r="AAE36" s="5"/>
      <c r="AAF36" s="5"/>
      <c r="AAG36" s="5"/>
      <c r="AAH36" s="5"/>
      <c r="AAI36" s="5"/>
      <c r="AAJ36" s="5"/>
      <c r="AAK36" s="5"/>
      <c r="AAL36" s="5"/>
      <c r="AAM36" s="5"/>
      <c r="AAN36" s="5"/>
      <c r="AAO36" s="5"/>
      <c r="AAP36" s="5"/>
      <c r="AAQ36" s="5"/>
      <c r="AAR36" s="5"/>
      <c r="AAS36" s="5"/>
      <c r="AAT36" s="5"/>
      <c r="AAU36" s="5"/>
      <c r="AAV36" s="5"/>
      <c r="AAW36" s="5"/>
      <c r="AAX36" s="5"/>
      <c r="AAY36" s="5"/>
      <c r="AAZ36" s="5"/>
      <c r="ABA36" s="5"/>
      <c r="ABB36" s="5"/>
      <c r="ABC36" s="5"/>
      <c r="ABD36" s="5"/>
      <c r="ABE36" s="5"/>
      <c r="ABF36" s="5"/>
      <c r="ABG36" s="5"/>
      <c r="ABH36" s="5"/>
      <c r="ABI36" s="5"/>
      <c r="ABJ36" s="5"/>
      <c r="ABK36" s="5"/>
      <c r="ABL36" s="5"/>
      <c r="ABM36" s="5"/>
      <c r="ABN36" s="5"/>
      <c r="ABO36" s="5"/>
      <c r="ABP36" s="5"/>
      <c r="ABQ36" s="5"/>
      <c r="ABR36" s="5"/>
      <c r="ABS36" s="5"/>
      <c r="ABT36" s="5"/>
      <c r="ABU36" s="5"/>
      <c r="ABV36" s="5"/>
      <c r="ABW36" s="5"/>
      <c r="ABX36" s="5"/>
      <c r="ABY36" s="5"/>
      <c r="ABZ36" s="5"/>
      <c r="ACA36" s="5"/>
      <c r="ACB36" s="5"/>
      <c r="ACC36" s="5"/>
      <c r="ACD36" s="5"/>
      <c r="ACE36" s="5"/>
      <c r="ACF36" s="5"/>
      <c r="ACG36" s="5"/>
      <c r="ACH36" s="5"/>
      <c r="ACI36" s="5"/>
      <c r="ACJ36" s="5"/>
      <c r="ACK36" s="5"/>
      <c r="ACL36" s="5"/>
      <c r="ACM36" s="5"/>
      <c r="ACN36" s="5"/>
      <c r="ACO36" s="5"/>
      <c r="ACP36" s="5"/>
      <c r="ACQ36" s="5"/>
      <c r="ACR36" s="5"/>
      <c r="ACS36" s="5"/>
      <c r="ACT36" s="5"/>
      <c r="ACU36" s="5"/>
      <c r="ACV36" s="5"/>
      <c r="ACW36" s="5"/>
      <c r="ACX36" s="5"/>
      <c r="ACY36" s="5"/>
      <c r="ACZ36" s="5"/>
      <c r="ADA36" s="5"/>
      <c r="ADB36" s="5"/>
      <c r="ADC36" s="5"/>
      <c r="ADD36" s="5"/>
      <c r="ADE36" s="5"/>
    </row>
    <row r="37" spans="1:785" s="22" customFormat="1" ht="15" customHeight="1">
      <c r="A37" s="5"/>
      <c r="B37" s="5"/>
      <c r="C37" s="5"/>
      <c r="D37" s="5"/>
      <c r="E37" s="44"/>
      <c r="F37" s="45"/>
      <c r="G37" s="44"/>
      <c r="H37" s="44"/>
      <c r="I37" s="44"/>
      <c r="J37" s="44"/>
      <c r="K37" s="44"/>
      <c r="L37" s="44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  <c r="SN37" s="5"/>
      <c r="SO37" s="5"/>
      <c r="SP37" s="5"/>
      <c r="SQ37" s="5"/>
      <c r="SR37" s="5"/>
      <c r="SS37" s="5"/>
      <c r="ST37" s="5"/>
      <c r="SU37" s="5"/>
      <c r="SV37" s="5"/>
      <c r="SW37" s="5"/>
      <c r="SX37" s="5"/>
      <c r="SY37" s="5"/>
      <c r="SZ37" s="5"/>
      <c r="TA37" s="5"/>
      <c r="TB37" s="5"/>
      <c r="TC37" s="5"/>
      <c r="TD37" s="5"/>
      <c r="TE37" s="5"/>
      <c r="TF37" s="5"/>
      <c r="TG37" s="5"/>
      <c r="TH37" s="5"/>
      <c r="TI37" s="5"/>
      <c r="TJ37" s="5"/>
      <c r="TK37" s="5"/>
      <c r="TL37" s="5"/>
      <c r="TM37" s="5"/>
      <c r="TN37" s="5"/>
      <c r="TO37" s="5"/>
      <c r="TP37" s="5"/>
      <c r="TQ37" s="5"/>
      <c r="TR37" s="5"/>
      <c r="TS37" s="5"/>
      <c r="TT37" s="5"/>
      <c r="TU37" s="5"/>
      <c r="TV37" s="5"/>
      <c r="TW37" s="5"/>
      <c r="TX37" s="5"/>
      <c r="TY37" s="5"/>
      <c r="TZ37" s="5"/>
      <c r="UA37" s="5"/>
      <c r="UB37" s="5"/>
      <c r="UC37" s="5"/>
      <c r="UD37" s="5"/>
      <c r="UE37" s="5"/>
      <c r="UF37" s="5"/>
      <c r="UG37" s="5"/>
      <c r="UH37" s="5"/>
      <c r="UI37" s="5"/>
      <c r="UJ37" s="5"/>
      <c r="UK37" s="5"/>
      <c r="UL37" s="5"/>
      <c r="UM37" s="5"/>
      <c r="UN37" s="5"/>
      <c r="UO37" s="5"/>
      <c r="UP37" s="5"/>
      <c r="UQ37" s="5"/>
      <c r="UR37" s="5"/>
      <c r="US37" s="5"/>
      <c r="UT37" s="5"/>
      <c r="UU37" s="5"/>
      <c r="UV37" s="5"/>
      <c r="UW37" s="5"/>
      <c r="UX37" s="5"/>
      <c r="UY37" s="5"/>
      <c r="UZ37" s="5"/>
      <c r="VA37" s="5"/>
      <c r="VB37" s="5"/>
      <c r="VC37" s="5"/>
      <c r="VD37" s="5"/>
      <c r="VE37" s="5"/>
      <c r="VF37" s="5"/>
      <c r="VG37" s="5"/>
      <c r="VH37" s="5"/>
      <c r="VI37" s="5"/>
      <c r="VJ37" s="5"/>
      <c r="VK37" s="5"/>
      <c r="VL37" s="5"/>
      <c r="VM37" s="5"/>
      <c r="VN37" s="5"/>
      <c r="VO37" s="5"/>
      <c r="VP37" s="5"/>
      <c r="VQ37" s="5"/>
      <c r="VR37" s="5"/>
      <c r="VS37" s="5"/>
      <c r="VT37" s="5"/>
      <c r="VU37" s="5"/>
      <c r="VV37" s="5"/>
      <c r="VW37" s="5"/>
      <c r="VX37" s="5"/>
      <c r="VY37" s="5"/>
      <c r="VZ37" s="5"/>
      <c r="WA37" s="5"/>
      <c r="WB37" s="5"/>
      <c r="WC37" s="5"/>
      <c r="WD37" s="5"/>
      <c r="WE37" s="5"/>
      <c r="WF37" s="5"/>
      <c r="WG37" s="5"/>
      <c r="WH37" s="5"/>
      <c r="WI37" s="5"/>
      <c r="WJ37" s="5"/>
      <c r="WK37" s="5"/>
      <c r="WL37" s="5"/>
      <c r="WM37" s="5"/>
      <c r="WN37" s="5"/>
      <c r="WO37" s="5"/>
      <c r="WP37" s="5"/>
      <c r="WQ37" s="5"/>
      <c r="WR37" s="5"/>
      <c r="WS37" s="5"/>
      <c r="WT37" s="5"/>
      <c r="WU37" s="5"/>
      <c r="WV37" s="5"/>
      <c r="WW37" s="5"/>
      <c r="WX37" s="5"/>
      <c r="WY37" s="5"/>
      <c r="WZ37" s="5"/>
      <c r="XA37" s="5"/>
      <c r="XB37" s="5"/>
      <c r="XC37" s="5"/>
      <c r="XD37" s="5"/>
      <c r="XE37" s="5"/>
      <c r="XF37" s="5"/>
      <c r="XG37" s="5"/>
      <c r="XH37" s="5"/>
      <c r="XI37" s="5"/>
      <c r="XJ37" s="5"/>
      <c r="XK37" s="5"/>
      <c r="XL37" s="5"/>
      <c r="XM37" s="5"/>
      <c r="XN37" s="5"/>
      <c r="XO37" s="5"/>
      <c r="XP37" s="5"/>
      <c r="XQ37" s="5"/>
      <c r="XR37" s="5"/>
      <c r="XS37" s="5"/>
      <c r="XT37" s="5"/>
      <c r="XU37" s="5"/>
      <c r="XV37" s="5"/>
      <c r="XW37" s="5"/>
      <c r="XX37" s="5"/>
      <c r="XY37" s="5"/>
      <c r="XZ37" s="5"/>
      <c r="YA37" s="5"/>
      <c r="YB37" s="5"/>
      <c r="YC37" s="5"/>
      <c r="YD37" s="5"/>
      <c r="YE37" s="5"/>
      <c r="YF37" s="5"/>
      <c r="YG37" s="5"/>
      <c r="YH37" s="5"/>
      <c r="YI37" s="5"/>
      <c r="YJ37" s="5"/>
      <c r="YK37" s="5"/>
      <c r="YL37" s="5"/>
      <c r="YM37" s="5"/>
      <c r="YN37" s="5"/>
      <c r="YO37" s="5"/>
      <c r="YP37" s="5"/>
      <c r="YQ37" s="5"/>
      <c r="YR37" s="5"/>
      <c r="YS37" s="5"/>
      <c r="YT37" s="5"/>
      <c r="YU37" s="5"/>
      <c r="YV37" s="5"/>
      <c r="YW37" s="5"/>
      <c r="YX37" s="5"/>
      <c r="YY37" s="5"/>
      <c r="YZ37" s="5"/>
      <c r="ZA37" s="5"/>
      <c r="ZB37" s="5"/>
      <c r="ZC37" s="5"/>
      <c r="ZD37" s="5"/>
      <c r="ZE37" s="5"/>
      <c r="ZF37" s="5"/>
      <c r="ZG37" s="5"/>
      <c r="ZH37" s="5"/>
      <c r="ZI37" s="5"/>
      <c r="ZJ37" s="5"/>
      <c r="ZK37" s="5"/>
      <c r="ZL37" s="5"/>
      <c r="ZM37" s="5"/>
      <c r="ZN37" s="5"/>
      <c r="ZO37" s="5"/>
      <c r="ZP37" s="5"/>
      <c r="ZQ37" s="5"/>
      <c r="ZR37" s="5"/>
      <c r="ZS37" s="5"/>
      <c r="ZT37" s="5"/>
      <c r="ZU37" s="5"/>
      <c r="ZV37" s="5"/>
      <c r="ZW37" s="5"/>
      <c r="ZX37" s="5"/>
      <c r="ZY37" s="5"/>
      <c r="ZZ37" s="5"/>
      <c r="AAA37" s="5"/>
      <c r="AAB37" s="5"/>
      <c r="AAC37" s="5"/>
      <c r="AAD37" s="5"/>
      <c r="AAE37" s="5"/>
      <c r="AAF37" s="5"/>
      <c r="AAG37" s="5"/>
      <c r="AAH37" s="5"/>
      <c r="AAI37" s="5"/>
      <c r="AAJ37" s="5"/>
      <c r="AAK37" s="5"/>
      <c r="AAL37" s="5"/>
      <c r="AAM37" s="5"/>
      <c r="AAN37" s="5"/>
      <c r="AAO37" s="5"/>
      <c r="AAP37" s="5"/>
      <c r="AAQ37" s="5"/>
      <c r="AAR37" s="5"/>
      <c r="AAS37" s="5"/>
      <c r="AAT37" s="5"/>
      <c r="AAU37" s="5"/>
      <c r="AAV37" s="5"/>
      <c r="AAW37" s="5"/>
      <c r="AAX37" s="5"/>
      <c r="AAY37" s="5"/>
      <c r="AAZ37" s="5"/>
      <c r="ABA37" s="5"/>
      <c r="ABB37" s="5"/>
      <c r="ABC37" s="5"/>
      <c r="ABD37" s="5"/>
      <c r="ABE37" s="5"/>
      <c r="ABF37" s="5"/>
      <c r="ABG37" s="5"/>
      <c r="ABH37" s="5"/>
      <c r="ABI37" s="5"/>
      <c r="ABJ37" s="5"/>
      <c r="ABK37" s="5"/>
      <c r="ABL37" s="5"/>
      <c r="ABM37" s="5"/>
      <c r="ABN37" s="5"/>
      <c r="ABO37" s="5"/>
      <c r="ABP37" s="5"/>
      <c r="ABQ37" s="5"/>
      <c r="ABR37" s="5"/>
      <c r="ABS37" s="5"/>
      <c r="ABT37" s="5"/>
      <c r="ABU37" s="5"/>
      <c r="ABV37" s="5"/>
      <c r="ABW37" s="5"/>
      <c r="ABX37" s="5"/>
      <c r="ABY37" s="5"/>
      <c r="ABZ37" s="5"/>
      <c r="ACA37" s="5"/>
      <c r="ACB37" s="5"/>
      <c r="ACC37" s="5"/>
      <c r="ACD37" s="5"/>
      <c r="ACE37" s="5"/>
      <c r="ACF37" s="5"/>
      <c r="ACG37" s="5"/>
      <c r="ACH37" s="5"/>
      <c r="ACI37" s="5"/>
      <c r="ACJ37" s="5"/>
      <c r="ACK37" s="5"/>
      <c r="ACL37" s="5"/>
      <c r="ACM37" s="5"/>
      <c r="ACN37" s="5"/>
      <c r="ACO37" s="5"/>
      <c r="ACP37" s="5"/>
      <c r="ACQ37" s="5"/>
      <c r="ACR37" s="5"/>
      <c r="ACS37" s="5"/>
      <c r="ACT37" s="5"/>
      <c r="ACU37" s="5"/>
      <c r="ACV37" s="5"/>
      <c r="ACW37" s="5"/>
      <c r="ACX37" s="5"/>
      <c r="ACY37" s="5"/>
      <c r="ACZ37" s="5"/>
      <c r="ADA37" s="5"/>
      <c r="ADB37" s="5"/>
      <c r="ADC37" s="5"/>
      <c r="ADD37" s="5"/>
      <c r="ADE37" s="5"/>
    </row>
    <row r="38" spans="1:785" s="22" customFormat="1" ht="15" customHeight="1">
      <c r="A38" s="5"/>
      <c r="B38" s="5"/>
      <c r="C38" s="5"/>
      <c r="D38" s="5"/>
      <c r="E38" s="44"/>
      <c r="F38" s="45"/>
      <c r="G38" s="44"/>
      <c r="H38" s="44"/>
      <c r="I38" s="44"/>
      <c r="J38" s="44"/>
      <c r="K38" s="44"/>
      <c r="L38" s="44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  <c r="SN38" s="5"/>
      <c r="SO38" s="5"/>
      <c r="SP38" s="5"/>
      <c r="SQ38" s="5"/>
      <c r="SR38" s="5"/>
      <c r="SS38" s="5"/>
      <c r="ST38" s="5"/>
      <c r="SU38" s="5"/>
      <c r="SV38" s="5"/>
      <c r="SW38" s="5"/>
      <c r="SX38" s="5"/>
      <c r="SY38" s="5"/>
      <c r="SZ38" s="5"/>
      <c r="TA38" s="5"/>
      <c r="TB38" s="5"/>
      <c r="TC38" s="5"/>
      <c r="TD38" s="5"/>
      <c r="TE38" s="5"/>
      <c r="TF38" s="5"/>
      <c r="TG38" s="5"/>
      <c r="TH38" s="5"/>
      <c r="TI38" s="5"/>
      <c r="TJ38" s="5"/>
      <c r="TK38" s="5"/>
      <c r="TL38" s="5"/>
      <c r="TM38" s="5"/>
      <c r="TN38" s="5"/>
      <c r="TO38" s="5"/>
      <c r="TP38" s="5"/>
      <c r="TQ38" s="5"/>
      <c r="TR38" s="5"/>
      <c r="TS38" s="5"/>
      <c r="TT38" s="5"/>
      <c r="TU38" s="5"/>
      <c r="TV38" s="5"/>
      <c r="TW38" s="5"/>
      <c r="TX38" s="5"/>
      <c r="TY38" s="5"/>
      <c r="TZ38" s="5"/>
      <c r="UA38" s="5"/>
      <c r="UB38" s="5"/>
      <c r="UC38" s="5"/>
      <c r="UD38" s="5"/>
      <c r="UE38" s="5"/>
      <c r="UF38" s="5"/>
      <c r="UG38" s="5"/>
      <c r="UH38" s="5"/>
      <c r="UI38" s="5"/>
      <c r="UJ38" s="5"/>
      <c r="UK38" s="5"/>
      <c r="UL38" s="5"/>
      <c r="UM38" s="5"/>
      <c r="UN38" s="5"/>
      <c r="UO38" s="5"/>
      <c r="UP38" s="5"/>
      <c r="UQ38" s="5"/>
      <c r="UR38" s="5"/>
      <c r="US38" s="5"/>
      <c r="UT38" s="5"/>
      <c r="UU38" s="5"/>
      <c r="UV38" s="5"/>
      <c r="UW38" s="5"/>
      <c r="UX38" s="5"/>
      <c r="UY38" s="5"/>
      <c r="UZ38" s="5"/>
      <c r="VA38" s="5"/>
      <c r="VB38" s="5"/>
      <c r="VC38" s="5"/>
      <c r="VD38" s="5"/>
      <c r="VE38" s="5"/>
      <c r="VF38" s="5"/>
      <c r="VG38" s="5"/>
      <c r="VH38" s="5"/>
      <c r="VI38" s="5"/>
      <c r="VJ38" s="5"/>
      <c r="VK38" s="5"/>
      <c r="VL38" s="5"/>
      <c r="VM38" s="5"/>
      <c r="VN38" s="5"/>
      <c r="VO38" s="5"/>
      <c r="VP38" s="5"/>
      <c r="VQ38" s="5"/>
      <c r="VR38" s="5"/>
      <c r="VS38" s="5"/>
      <c r="VT38" s="5"/>
      <c r="VU38" s="5"/>
      <c r="VV38" s="5"/>
      <c r="VW38" s="5"/>
      <c r="VX38" s="5"/>
      <c r="VY38" s="5"/>
      <c r="VZ38" s="5"/>
      <c r="WA38" s="5"/>
      <c r="WB38" s="5"/>
      <c r="WC38" s="5"/>
      <c r="WD38" s="5"/>
      <c r="WE38" s="5"/>
      <c r="WF38" s="5"/>
      <c r="WG38" s="5"/>
      <c r="WH38" s="5"/>
      <c r="WI38" s="5"/>
      <c r="WJ38" s="5"/>
      <c r="WK38" s="5"/>
      <c r="WL38" s="5"/>
      <c r="WM38" s="5"/>
      <c r="WN38" s="5"/>
      <c r="WO38" s="5"/>
      <c r="WP38" s="5"/>
      <c r="WQ38" s="5"/>
      <c r="WR38" s="5"/>
      <c r="WS38" s="5"/>
      <c r="WT38" s="5"/>
      <c r="WU38" s="5"/>
      <c r="WV38" s="5"/>
      <c r="WW38" s="5"/>
      <c r="WX38" s="5"/>
      <c r="WY38" s="5"/>
      <c r="WZ38" s="5"/>
      <c r="XA38" s="5"/>
      <c r="XB38" s="5"/>
      <c r="XC38" s="5"/>
      <c r="XD38" s="5"/>
      <c r="XE38" s="5"/>
      <c r="XF38" s="5"/>
      <c r="XG38" s="5"/>
      <c r="XH38" s="5"/>
      <c r="XI38" s="5"/>
      <c r="XJ38" s="5"/>
      <c r="XK38" s="5"/>
      <c r="XL38" s="5"/>
      <c r="XM38" s="5"/>
      <c r="XN38" s="5"/>
      <c r="XO38" s="5"/>
      <c r="XP38" s="5"/>
      <c r="XQ38" s="5"/>
      <c r="XR38" s="5"/>
      <c r="XS38" s="5"/>
      <c r="XT38" s="5"/>
      <c r="XU38" s="5"/>
      <c r="XV38" s="5"/>
      <c r="XW38" s="5"/>
      <c r="XX38" s="5"/>
      <c r="XY38" s="5"/>
      <c r="XZ38" s="5"/>
      <c r="YA38" s="5"/>
      <c r="YB38" s="5"/>
      <c r="YC38" s="5"/>
      <c r="YD38" s="5"/>
      <c r="YE38" s="5"/>
      <c r="YF38" s="5"/>
      <c r="YG38" s="5"/>
      <c r="YH38" s="5"/>
      <c r="YI38" s="5"/>
      <c r="YJ38" s="5"/>
      <c r="YK38" s="5"/>
      <c r="YL38" s="5"/>
      <c r="YM38" s="5"/>
      <c r="YN38" s="5"/>
      <c r="YO38" s="5"/>
      <c r="YP38" s="5"/>
      <c r="YQ38" s="5"/>
      <c r="YR38" s="5"/>
      <c r="YS38" s="5"/>
      <c r="YT38" s="5"/>
      <c r="YU38" s="5"/>
      <c r="YV38" s="5"/>
      <c r="YW38" s="5"/>
      <c r="YX38" s="5"/>
      <c r="YY38" s="5"/>
      <c r="YZ38" s="5"/>
      <c r="ZA38" s="5"/>
      <c r="ZB38" s="5"/>
      <c r="ZC38" s="5"/>
      <c r="ZD38" s="5"/>
      <c r="ZE38" s="5"/>
      <c r="ZF38" s="5"/>
      <c r="ZG38" s="5"/>
      <c r="ZH38" s="5"/>
      <c r="ZI38" s="5"/>
      <c r="ZJ38" s="5"/>
      <c r="ZK38" s="5"/>
      <c r="ZL38" s="5"/>
      <c r="ZM38" s="5"/>
      <c r="ZN38" s="5"/>
      <c r="ZO38" s="5"/>
      <c r="ZP38" s="5"/>
      <c r="ZQ38" s="5"/>
      <c r="ZR38" s="5"/>
      <c r="ZS38" s="5"/>
      <c r="ZT38" s="5"/>
      <c r="ZU38" s="5"/>
      <c r="ZV38" s="5"/>
      <c r="ZW38" s="5"/>
      <c r="ZX38" s="5"/>
      <c r="ZY38" s="5"/>
      <c r="ZZ38" s="5"/>
      <c r="AAA38" s="5"/>
      <c r="AAB38" s="5"/>
      <c r="AAC38" s="5"/>
      <c r="AAD38" s="5"/>
      <c r="AAE38" s="5"/>
      <c r="AAF38" s="5"/>
      <c r="AAG38" s="5"/>
      <c r="AAH38" s="5"/>
      <c r="AAI38" s="5"/>
      <c r="AAJ38" s="5"/>
      <c r="AAK38" s="5"/>
      <c r="AAL38" s="5"/>
      <c r="AAM38" s="5"/>
      <c r="AAN38" s="5"/>
      <c r="AAO38" s="5"/>
      <c r="AAP38" s="5"/>
      <c r="AAQ38" s="5"/>
      <c r="AAR38" s="5"/>
      <c r="AAS38" s="5"/>
      <c r="AAT38" s="5"/>
      <c r="AAU38" s="5"/>
      <c r="AAV38" s="5"/>
      <c r="AAW38" s="5"/>
      <c r="AAX38" s="5"/>
      <c r="AAY38" s="5"/>
      <c r="AAZ38" s="5"/>
      <c r="ABA38" s="5"/>
      <c r="ABB38" s="5"/>
      <c r="ABC38" s="5"/>
      <c r="ABD38" s="5"/>
      <c r="ABE38" s="5"/>
      <c r="ABF38" s="5"/>
      <c r="ABG38" s="5"/>
      <c r="ABH38" s="5"/>
      <c r="ABI38" s="5"/>
      <c r="ABJ38" s="5"/>
      <c r="ABK38" s="5"/>
      <c r="ABL38" s="5"/>
      <c r="ABM38" s="5"/>
      <c r="ABN38" s="5"/>
      <c r="ABO38" s="5"/>
      <c r="ABP38" s="5"/>
      <c r="ABQ38" s="5"/>
      <c r="ABR38" s="5"/>
      <c r="ABS38" s="5"/>
      <c r="ABT38" s="5"/>
      <c r="ABU38" s="5"/>
      <c r="ABV38" s="5"/>
      <c r="ABW38" s="5"/>
      <c r="ABX38" s="5"/>
      <c r="ABY38" s="5"/>
      <c r="ABZ38" s="5"/>
      <c r="ACA38" s="5"/>
      <c r="ACB38" s="5"/>
      <c r="ACC38" s="5"/>
      <c r="ACD38" s="5"/>
      <c r="ACE38" s="5"/>
      <c r="ACF38" s="5"/>
      <c r="ACG38" s="5"/>
      <c r="ACH38" s="5"/>
      <c r="ACI38" s="5"/>
      <c r="ACJ38" s="5"/>
      <c r="ACK38" s="5"/>
      <c r="ACL38" s="5"/>
      <c r="ACM38" s="5"/>
      <c r="ACN38" s="5"/>
      <c r="ACO38" s="5"/>
      <c r="ACP38" s="5"/>
      <c r="ACQ38" s="5"/>
      <c r="ACR38" s="5"/>
      <c r="ACS38" s="5"/>
      <c r="ACT38" s="5"/>
      <c r="ACU38" s="5"/>
      <c r="ACV38" s="5"/>
      <c r="ACW38" s="5"/>
      <c r="ACX38" s="5"/>
      <c r="ACY38" s="5"/>
      <c r="ACZ38" s="5"/>
      <c r="ADA38" s="5"/>
      <c r="ADB38" s="5"/>
      <c r="ADC38" s="5"/>
      <c r="ADD38" s="5"/>
      <c r="ADE38" s="5"/>
    </row>
    <row r="39" spans="1:785" s="22" customFormat="1" ht="15" customHeight="1">
      <c r="A39" s="5"/>
      <c r="B39" s="5"/>
      <c r="C39" s="5"/>
      <c r="D39" s="5"/>
      <c r="E39" s="44"/>
      <c r="F39" s="45"/>
      <c r="G39" s="44"/>
      <c r="H39" s="44"/>
      <c r="I39" s="44"/>
      <c r="J39" s="44"/>
      <c r="K39" s="44"/>
      <c r="L39" s="44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  <c r="SN39" s="5"/>
      <c r="SO39" s="5"/>
      <c r="SP39" s="5"/>
      <c r="SQ39" s="5"/>
      <c r="SR39" s="5"/>
      <c r="SS39" s="5"/>
      <c r="ST39" s="5"/>
      <c r="SU39" s="5"/>
      <c r="SV39" s="5"/>
      <c r="SW39" s="5"/>
      <c r="SX39" s="5"/>
      <c r="SY39" s="5"/>
      <c r="SZ39" s="5"/>
      <c r="TA39" s="5"/>
      <c r="TB39" s="5"/>
      <c r="TC39" s="5"/>
      <c r="TD39" s="5"/>
      <c r="TE39" s="5"/>
      <c r="TF39" s="5"/>
      <c r="TG39" s="5"/>
      <c r="TH39" s="5"/>
      <c r="TI39" s="5"/>
      <c r="TJ39" s="5"/>
      <c r="TK39" s="5"/>
      <c r="TL39" s="5"/>
      <c r="TM39" s="5"/>
      <c r="TN39" s="5"/>
      <c r="TO39" s="5"/>
      <c r="TP39" s="5"/>
      <c r="TQ39" s="5"/>
      <c r="TR39" s="5"/>
      <c r="TS39" s="5"/>
      <c r="TT39" s="5"/>
      <c r="TU39" s="5"/>
      <c r="TV39" s="5"/>
      <c r="TW39" s="5"/>
      <c r="TX39" s="5"/>
      <c r="TY39" s="5"/>
      <c r="TZ39" s="5"/>
      <c r="UA39" s="5"/>
      <c r="UB39" s="5"/>
      <c r="UC39" s="5"/>
      <c r="UD39" s="5"/>
      <c r="UE39" s="5"/>
      <c r="UF39" s="5"/>
      <c r="UG39" s="5"/>
      <c r="UH39" s="5"/>
      <c r="UI39" s="5"/>
      <c r="UJ39" s="5"/>
      <c r="UK39" s="5"/>
      <c r="UL39" s="5"/>
      <c r="UM39" s="5"/>
      <c r="UN39" s="5"/>
      <c r="UO39" s="5"/>
      <c r="UP39" s="5"/>
      <c r="UQ39" s="5"/>
      <c r="UR39" s="5"/>
      <c r="US39" s="5"/>
      <c r="UT39" s="5"/>
      <c r="UU39" s="5"/>
      <c r="UV39" s="5"/>
      <c r="UW39" s="5"/>
      <c r="UX39" s="5"/>
      <c r="UY39" s="5"/>
      <c r="UZ39" s="5"/>
      <c r="VA39" s="5"/>
      <c r="VB39" s="5"/>
      <c r="VC39" s="5"/>
      <c r="VD39" s="5"/>
      <c r="VE39" s="5"/>
      <c r="VF39" s="5"/>
      <c r="VG39" s="5"/>
      <c r="VH39" s="5"/>
      <c r="VI39" s="5"/>
      <c r="VJ39" s="5"/>
      <c r="VK39" s="5"/>
      <c r="VL39" s="5"/>
      <c r="VM39" s="5"/>
      <c r="VN39" s="5"/>
      <c r="VO39" s="5"/>
      <c r="VP39" s="5"/>
      <c r="VQ39" s="5"/>
      <c r="VR39" s="5"/>
      <c r="VS39" s="5"/>
      <c r="VT39" s="5"/>
      <c r="VU39" s="5"/>
      <c r="VV39" s="5"/>
      <c r="VW39" s="5"/>
      <c r="VX39" s="5"/>
      <c r="VY39" s="5"/>
      <c r="VZ39" s="5"/>
      <c r="WA39" s="5"/>
      <c r="WB39" s="5"/>
      <c r="WC39" s="5"/>
      <c r="WD39" s="5"/>
      <c r="WE39" s="5"/>
      <c r="WF39" s="5"/>
      <c r="WG39" s="5"/>
      <c r="WH39" s="5"/>
      <c r="WI39" s="5"/>
      <c r="WJ39" s="5"/>
      <c r="WK39" s="5"/>
      <c r="WL39" s="5"/>
      <c r="WM39" s="5"/>
      <c r="WN39" s="5"/>
      <c r="WO39" s="5"/>
      <c r="WP39" s="5"/>
      <c r="WQ39" s="5"/>
      <c r="WR39" s="5"/>
      <c r="WS39" s="5"/>
      <c r="WT39" s="5"/>
      <c r="WU39" s="5"/>
      <c r="WV39" s="5"/>
      <c r="WW39" s="5"/>
      <c r="WX39" s="5"/>
      <c r="WY39" s="5"/>
      <c r="WZ39" s="5"/>
      <c r="XA39" s="5"/>
      <c r="XB39" s="5"/>
      <c r="XC39" s="5"/>
      <c r="XD39" s="5"/>
      <c r="XE39" s="5"/>
      <c r="XF39" s="5"/>
      <c r="XG39" s="5"/>
      <c r="XH39" s="5"/>
      <c r="XI39" s="5"/>
      <c r="XJ39" s="5"/>
      <c r="XK39" s="5"/>
      <c r="XL39" s="5"/>
      <c r="XM39" s="5"/>
      <c r="XN39" s="5"/>
      <c r="XO39" s="5"/>
      <c r="XP39" s="5"/>
      <c r="XQ39" s="5"/>
      <c r="XR39" s="5"/>
      <c r="XS39" s="5"/>
      <c r="XT39" s="5"/>
      <c r="XU39" s="5"/>
      <c r="XV39" s="5"/>
      <c r="XW39" s="5"/>
      <c r="XX39" s="5"/>
      <c r="XY39" s="5"/>
      <c r="XZ39" s="5"/>
      <c r="YA39" s="5"/>
      <c r="YB39" s="5"/>
      <c r="YC39" s="5"/>
      <c r="YD39" s="5"/>
      <c r="YE39" s="5"/>
      <c r="YF39" s="5"/>
      <c r="YG39" s="5"/>
      <c r="YH39" s="5"/>
      <c r="YI39" s="5"/>
      <c r="YJ39" s="5"/>
      <c r="YK39" s="5"/>
      <c r="YL39" s="5"/>
      <c r="YM39" s="5"/>
      <c r="YN39" s="5"/>
      <c r="YO39" s="5"/>
      <c r="YP39" s="5"/>
      <c r="YQ39" s="5"/>
      <c r="YR39" s="5"/>
      <c r="YS39" s="5"/>
      <c r="YT39" s="5"/>
      <c r="YU39" s="5"/>
      <c r="YV39" s="5"/>
      <c r="YW39" s="5"/>
      <c r="YX39" s="5"/>
      <c r="YY39" s="5"/>
      <c r="YZ39" s="5"/>
      <c r="ZA39" s="5"/>
      <c r="ZB39" s="5"/>
      <c r="ZC39" s="5"/>
      <c r="ZD39" s="5"/>
      <c r="ZE39" s="5"/>
      <c r="ZF39" s="5"/>
      <c r="ZG39" s="5"/>
      <c r="ZH39" s="5"/>
      <c r="ZI39" s="5"/>
      <c r="ZJ39" s="5"/>
      <c r="ZK39" s="5"/>
      <c r="ZL39" s="5"/>
      <c r="ZM39" s="5"/>
      <c r="ZN39" s="5"/>
      <c r="ZO39" s="5"/>
      <c r="ZP39" s="5"/>
      <c r="ZQ39" s="5"/>
      <c r="ZR39" s="5"/>
      <c r="ZS39" s="5"/>
      <c r="ZT39" s="5"/>
      <c r="ZU39" s="5"/>
      <c r="ZV39" s="5"/>
      <c r="ZW39" s="5"/>
      <c r="ZX39" s="5"/>
      <c r="ZY39" s="5"/>
      <c r="ZZ39" s="5"/>
      <c r="AAA39" s="5"/>
      <c r="AAB39" s="5"/>
      <c r="AAC39" s="5"/>
      <c r="AAD39" s="5"/>
      <c r="AAE39" s="5"/>
      <c r="AAF39" s="5"/>
      <c r="AAG39" s="5"/>
      <c r="AAH39" s="5"/>
      <c r="AAI39" s="5"/>
      <c r="AAJ39" s="5"/>
      <c r="AAK39" s="5"/>
      <c r="AAL39" s="5"/>
      <c r="AAM39" s="5"/>
      <c r="AAN39" s="5"/>
      <c r="AAO39" s="5"/>
      <c r="AAP39" s="5"/>
      <c r="AAQ39" s="5"/>
      <c r="AAR39" s="5"/>
      <c r="AAS39" s="5"/>
      <c r="AAT39" s="5"/>
      <c r="AAU39" s="5"/>
      <c r="AAV39" s="5"/>
      <c r="AAW39" s="5"/>
      <c r="AAX39" s="5"/>
      <c r="AAY39" s="5"/>
      <c r="AAZ39" s="5"/>
      <c r="ABA39" s="5"/>
      <c r="ABB39" s="5"/>
      <c r="ABC39" s="5"/>
      <c r="ABD39" s="5"/>
      <c r="ABE39" s="5"/>
      <c r="ABF39" s="5"/>
      <c r="ABG39" s="5"/>
      <c r="ABH39" s="5"/>
      <c r="ABI39" s="5"/>
      <c r="ABJ39" s="5"/>
      <c r="ABK39" s="5"/>
      <c r="ABL39" s="5"/>
      <c r="ABM39" s="5"/>
      <c r="ABN39" s="5"/>
      <c r="ABO39" s="5"/>
      <c r="ABP39" s="5"/>
      <c r="ABQ39" s="5"/>
      <c r="ABR39" s="5"/>
      <c r="ABS39" s="5"/>
      <c r="ABT39" s="5"/>
      <c r="ABU39" s="5"/>
      <c r="ABV39" s="5"/>
      <c r="ABW39" s="5"/>
      <c r="ABX39" s="5"/>
      <c r="ABY39" s="5"/>
      <c r="ABZ39" s="5"/>
      <c r="ACA39" s="5"/>
      <c r="ACB39" s="5"/>
      <c r="ACC39" s="5"/>
      <c r="ACD39" s="5"/>
      <c r="ACE39" s="5"/>
      <c r="ACF39" s="5"/>
      <c r="ACG39" s="5"/>
      <c r="ACH39" s="5"/>
      <c r="ACI39" s="5"/>
      <c r="ACJ39" s="5"/>
      <c r="ACK39" s="5"/>
      <c r="ACL39" s="5"/>
      <c r="ACM39" s="5"/>
      <c r="ACN39" s="5"/>
      <c r="ACO39" s="5"/>
      <c r="ACP39" s="5"/>
      <c r="ACQ39" s="5"/>
      <c r="ACR39" s="5"/>
      <c r="ACS39" s="5"/>
      <c r="ACT39" s="5"/>
      <c r="ACU39" s="5"/>
      <c r="ACV39" s="5"/>
      <c r="ACW39" s="5"/>
      <c r="ACX39" s="5"/>
      <c r="ACY39" s="5"/>
      <c r="ACZ39" s="5"/>
      <c r="ADA39" s="5"/>
      <c r="ADB39" s="5"/>
      <c r="ADC39" s="5"/>
      <c r="ADD39" s="5"/>
      <c r="ADE39" s="5"/>
    </row>
    <row r="40" spans="1:785" s="22" customFormat="1" ht="15" customHeight="1">
      <c r="A40" s="5"/>
      <c r="B40" s="5"/>
      <c r="C40" s="5"/>
      <c r="D40" s="5"/>
      <c r="E40" s="44"/>
      <c r="F40" s="45"/>
      <c r="G40" s="44"/>
      <c r="H40" s="44"/>
      <c r="I40" s="44"/>
      <c r="J40" s="44"/>
      <c r="K40" s="44"/>
      <c r="L40" s="44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  <c r="SN40" s="5"/>
      <c r="SO40" s="5"/>
      <c r="SP40" s="5"/>
      <c r="SQ40" s="5"/>
      <c r="SR40" s="5"/>
      <c r="SS40" s="5"/>
      <c r="ST40" s="5"/>
      <c r="SU40" s="5"/>
      <c r="SV40" s="5"/>
      <c r="SW40" s="5"/>
      <c r="SX40" s="5"/>
      <c r="SY40" s="5"/>
      <c r="SZ40" s="5"/>
      <c r="TA40" s="5"/>
      <c r="TB40" s="5"/>
      <c r="TC40" s="5"/>
      <c r="TD40" s="5"/>
      <c r="TE40" s="5"/>
      <c r="TF40" s="5"/>
      <c r="TG40" s="5"/>
      <c r="TH40" s="5"/>
      <c r="TI40" s="5"/>
      <c r="TJ40" s="5"/>
      <c r="TK40" s="5"/>
      <c r="TL40" s="5"/>
      <c r="TM40" s="5"/>
      <c r="TN40" s="5"/>
      <c r="TO40" s="5"/>
      <c r="TP40" s="5"/>
      <c r="TQ40" s="5"/>
      <c r="TR40" s="5"/>
      <c r="TS40" s="5"/>
      <c r="TT40" s="5"/>
      <c r="TU40" s="5"/>
      <c r="TV40" s="5"/>
      <c r="TW40" s="5"/>
      <c r="TX40" s="5"/>
      <c r="TY40" s="5"/>
      <c r="TZ40" s="5"/>
      <c r="UA40" s="5"/>
      <c r="UB40" s="5"/>
      <c r="UC40" s="5"/>
      <c r="UD40" s="5"/>
      <c r="UE40" s="5"/>
      <c r="UF40" s="5"/>
      <c r="UG40" s="5"/>
      <c r="UH40" s="5"/>
      <c r="UI40" s="5"/>
      <c r="UJ40" s="5"/>
      <c r="UK40" s="5"/>
      <c r="UL40" s="5"/>
      <c r="UM40" s="5"/>
      <c r="UN40" s="5"/>
      <c r="UO40" s="5"/>
      <c r="UP40" s="5"/>
      <c r="UQ40" s="5"/>
      <c r="UR40" s="5"/>
      <c r="US40" s="5"/>
      <c r="UT40" s="5"/>
      <c r="UU40" s="5"/>
      <c r="UV40" s="5"/>
      <c r="UW40" s="5"/>
      <c r="UX40" s="5"/>
      <c r="UY40" s="5"/>
      <c r="UZ40" s="5"/>
      <c r="VA40" s="5"/>
      <c r="VB40" s="5"/>
      <c r="VC40" s="5"/>
      <c r="VD40" s="5"/>
      <c r="VE40" s="5"/>
      <c r="VF40" s="5"/>
      <c r="VG40" s="5"/>
      <c r="VH40" s="5"/>
      <c r="VI40" s="5"/>
      <c r="VJ40" s="5"/>
      <c r="VK40" s="5"/>
      <c r="VL40" s="5"/>
      <c r="VM40" s="5"/>
      <c r="VN40" s="5"/>
      <c r="VO40" s="5"/>
      <c r="VP40" s="5"/>
      <c r="VQ40" s="5"/>
      <c r="VR40" s="5"/>
      <c r="VS40" s="5"/>
      <c r="VT40" s="5"/>
      <c r="VU40" s="5"/>
      <c r="VV40" s="5"/>
      <c r="VW40" s="5"/>
      <c r="VX40" s="5"/>
      <c r="VY40" s="5"/>
      <c r="VZ40" s="5"/>
      <c r="WA40" s="5"/>
      <c r="WB40" s="5"/>
      <c r="WC40" s="5"/>
      <c r="WD40" s="5"/>
      <c r="WE40" s="5"/>
      <c r="WF40" s="5"/>
      <c r="WG40" s="5"/>
      <c r="WH40" s="5"/>
      <c r="WI40" s="5"/>
      <c r="WJ40" s="5"/>
      <c r="WK40" s="5"/>
      <c r="WL40" s="5"/>
      <c r="WM40" s="5"/>
      <c r="WN40" s="5"/>
      <c r="WO40" s="5"/>
      <c r="WP40" s="5"/>
      <c r="WQ40" s="5"/>
      <c r="WR40" s="5"/>
      <c r="WS40" s="5"/>
      <c r="WT40" s="5"/>
      <c r="WU40" s="5"/>
      <c r="WV40" s="5"/>
      <c r="WW40" s="5"/>
      <c r="WX40" s="5"/>
      <c r="WY40" s="5"/>
      <c r="WZ40" s="5"/>
      <c r="XA40" s="5"/>
      <c r="XB40" s="5"/>
      <c r="XC40" s="5"/>
      <c r="XD40" s="5"/>
      <c r="XE40" s="5"/>
      <c r="XF40" s="5"/>
      <c r="XG40" s="5"/>
      <c r="XH40" s="5"/>
      <c r="XI40" s="5"/>
      <c r="XJ40" s="5"/>
      <c r="XK40" s="5"/>
      <c r="XL40" s="5"/>
      <c r="XM40" s="5"/>
      <c r="XN40" s="5"/>
      <c r="XO40" s="5"/>
      <c r="XP40" s="5"/>
      <c r="XQ40" s="5"/>
      <c r="XR40" s="5"/>
      <c r="XS40" s="5"/>
      <c r="XT40" s="5"/>
      <c r="XU40" s="5"/>
      <c r="XV40" s="5"/>
      <c r="XW40" s="5"/>
      <c r="XX40" s="5"/>
      <c r="XY40" s="5"/>
      <c r="XZ40" s="5"/>
      <c r="YA40" s="5"/>
      <c r="YB40" s="5"/>
      <c r="YC40" s="5"/>
      <c r="YD40" s="5"/>
      <c r="YE40" s="5"/>
      <c r="YF40" s="5"/>
      <c r="YG40" s="5"/>
      <c r="YH40" s="5"/>
      <c r="YI40" s="5"/>
      <c r="YJ40" s="5"/>
      <c r="YK40" s="5"/>
      <c r="YL40" s="5"/>
      <c r="YM40" s="5"/>
      <c r="YN40" s="5"/>
      <c r="YO40" s="5"/>
      <c r="YP40" s="5"/>
      <c r="YQ40" s="5"/>
      <c r="YR40" s="5"/>
      <c r="YS40" s="5"/>
      <c r="YT40" s="5"/>
      <c r="YU40" s="5"/>
      <c r="YV40" s="5"/>
      <c r="YW40" s="5"/>
      <c r="YX40" s="5"/>
      <c r="YY40" s="5"/>
      <c r="YZ40" s="5"/>
      <c r="ZA40" s="5"/>
      <c r="ZB40" s="5"/>
      <c r="ZC40" s="5"/>
      <c r="ZD40" s="5"/>
      <c r="ZE40" s="5"/>
      <c r="ZF40" s="5"/>
      <c r="ZG40" s="5"/>
      <c r="ZH40" s="5"/>
      <c r="ZI40" s="5"/>
      <c r="ZJ40" s="5"/>
      <c r="ZK40" s="5"/>
      <c r="ZL40" s="5"/>
      <c r="ZM40" s="5"/>
      <c r="ZN40" s="5"/>
      <c r="ZO40" s="5"/>
      <c r="ZP40" s="5"/>
      <c r="ZQ40" s="5"/>
      <c r="ZR40" s="5"/>
      <c r="ZS40" s="5"/>
      <c r="ZT40" s="5"/>
      <c r="ZU40" s="5"/>
      <c r="ZV40" s="5"/>
      <c r="ZW40" s="5"/>
      <c r="ZX40" s="5"/>
      <c r="ZY40" s="5"/>
      <c r="ZZ40" s="5"/>
      <c r="AAA40" s="5"/>
      <c r="AAB40" s="5"/>
      <c r="AAC40" s="5"/>
      <c r="AAD40" s="5"/>
      <c r="AAE40" s="5"/>
      <c r="AAF40" s="5"/>
      <c r="AAG40" s="5"/>
      <c r="AAH40" s="5"/>
      <c r="AAI40" s="5"/>
      <c r="AAJ40" s="5"/>
      <c r="AAK40" s="5"/>
      <c r="AAL40" s="5"/>
      <c r="AAM40" s="5"/>
      <c r="AAN40" s="5"/>
      <c r="AAO40" s="5"/>
      <c r="AAP40" s="5"/>
      <c r="AAQ40" s="5"/>
      <c r="AAR40" s="5"/>
      <c r="AAS40" s="5"/>
      <c r="AAT40" s="5"/>
      <c r="AAU40" s="5"/>
      <c r="AAV40" s="5"/>
      <c r="AAW40" s="5"/>
      <c r="AAX40" s="5"/>
      <c r="AAY40" s="5"/>
      <c r="AAZ40" s="5"/>
      <c r="ABA40" s="5"/>
      <c r="ABB40" s="5"/>
      <c r="ABC40" s="5"/>
      <c r="ABD40" s="5"/>
      <c r="ABE40" s="5"/>
      <c r="ABF40" s="5"/>
      <c r="ABG40" s="5"/>
      <c r="ABH40" s="5"/>
      <c r="ABI40" s="5"/>
      <c r="ABJ40" s="5"/>
      <c r="ABK40" s="5"/>
      <c r="ABL40" s="5"/>
      <c r="ABM40" s="5"/>
      <c r="ABN40" s="5"/>
      <c r="ABO40" s="5"/>
      <c r="ABP40" s="5"/>
      <c r="ABQ40" s="5"/>
      <c r="ABR40" s="5"/>
      <c r="ABS40" s="5"/>
      <c r="ABT40" s="5"/>
      <c r="ABU40" s="5"/>
      <c r="ABV40" s="5"/>
      <c r="ABW40" s="5"/>
      <c r="ABX40" s="5"/>
      <c r="ABY40" s="5"/>
      <c r="ABZ40" s="5"/>
      <c r="ACA40" s="5"/>
      <c r="ACB40" s="5"/>
      <c r="ACC40" s="5"/>
      <c r="ACD40" s="5"/>
      <c r="ACE40" s="5"/>
      <c r="ACF40" s="5"/>
      <c r="ACG40" s="5"/>
      <c r="ACH40" s="5"/>
      <c r="ACI40" s="5"/>
      <c r="ACJ40" s="5"/>
      <c r="ACK40" s="5"/>
      <c r="ACL40" s="5"/>
      <c r="ACM40" s="5"/>
      <c r="ACN40" s="5"/>
      <c r="ACO40" s="5"/>
      <c r="ACP40" s="5"/>
      <c r="ACQ40" s="5"/>
      <c r="ACR40" s="5"/>
      <c r="ACS40" s="5"/>
      <c r="ACT40" s="5"/>
      <c r="ACU40" s="5"/>
      <c r="ACV40" s="5"/>
      <c r="ACW40" s="5"/>
      <c r="ACX40" s="5"/>
      <c r="ACY40" s="5"/>
      <c r="ACZ40" s="5"/>
      <c r="ADA40" s="5"/>
      <c r="ADB40" s="5"/>
      <c r="ADC40" s="5"/>
      <c r="ADD40" s="5"/>
      <c r="ADE40" s="5"/>
    </row>
    <row r="41" spans="1:785" s="22" customFormat="1" ht="15" customHeight="1">
      <c r="A41" s="5"/>
      <c r="B41" s="5"/>
      <c r="C41" s="5"/>
      <c r="D41" s="5"/>
      <c r="E41" s="44"/>
      <c r="F41" s="45"/>
      <c r="G41" s="44"/>
      <c r="H41" s="44"/>
      <c r="I41" s="44"/>
      <c r="J41" s="44"/>
      <c r="K41" s="44"/>
      <c r="L41" s="44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  <c r="SN41" s="5"/>
      <c r="SO41" s="5"/>
      <c r="SP41" s="5"/>
      <c r="SQ41" s="5"/>
      <c r="SR41" s="5"/>
      <c r="SS41" s="5"/>
      <c r="ST41" s="5"/>
      <c r="SU41" s="5"/>
      <c r="SV41" s="5"/>
      <c r="SW41" s="5"/>
      <c r="SX41" s="5"/>
      <c r="SY41" s="5"/>
      <c r="SZ41" s="5"/>
      <c r="TA41" s="5"/>
      <c r="TB41" s="5"/>
      <c r="TC41" s="5"/>
      <c r="TD41" s="5"/>
      <c r="TE41" s="5"/>
      <c r="TF41" s="5"/>
      <c r="TG41" s="5"/>
      <c r="TH41" s="5"/>
      <c r="TI41" s="5"/>
      <c r="TJ41" s="5"/>
      <c r="TK41" s="5"/>
      <c r="TL41" s="5"/>
      <c r="TM41" s="5"/>
      <c r="TN41" s="5"/>
      <c r="TO41" s="5"/>
      <c r="TP41" s="5"/>
      <c r="TQ41" s="5"/>
      <c r="TR41" s="5"/>
      <c r="TS41" s="5"/>
      <c r="TT41" s="5"/>
      <c r="TU41" s="5"/>
      <c r="TV41" s="5"/>
      <c r="TW41" s="5"/>
      <c r="TX41" s="5"/>
      <c r="TY41" s="5"/>
      <c r="TZ41" s="5"/>
      <c r="UA41" s="5"/>
      <c r="UB41" s="5"/>
      <c r="UC41" s="5"/>
      <c r="UD41" s="5"/>
      <c r="UE41" s="5"/>
      <c r="UF41" s="5"/>
      <c r="UG41" s="5"/>
      <c r="UH41" s="5"/>
      <c r="UI41" s="5"/>
      <c r="UJ41" s="5"/>
      <c r="UK41" s="5"/>
      <c r="UL41" s="5"/>
      <c r="UM41" s="5"/>
      <c r="UN41" s="5"/>
      <c r="UO41" s="5"/>
      <c r="UP41" s="5"/>
      <c r="UQ41" s="5"/>
      <c r="UR41" s="5"/>
      <c r="US41" s="5"/>
      <c r="UT41" s="5"/>
      <c r="UU41" s="5"/>
      <c r="UV41" s="5"/>
      <c r="UW41" s="5"/>
      <c r="UX41" s="5"/>
      <c r="UY41" s="5"/>
      <c r="UZ41" s="5"/>
      <c r="VA41" s="5"/>
      <c r="VB41" s="5"/>
      <c r="VC41" s="5"/>
      <c r="VD41" s="5"/>
      <c r="VE41" s="5"/>
      <c r="VF41" s="5"/>
      <c r="VG41" s="5"/>
      <c r="VH41" s="5"/>
      <c r="VI41" s="5"/>
      <c r="VJ41" s="5"/>
      <c r="VK41" s="5"/>
      <c r="VL41" s="5"/>
      <c r="VM41" s="5"/>
      <c r="VN41" s="5"/>
      <c r="VO41" s="5"/>
      <c r="VP41" s="5"/>
      <c r="VQ41" s="5"/>
      <c r="VR41" s="5"/>
      <c r="VS41" s="5"/>
      <c r="VT41" s="5"/>
      <c r="VU41" s="5"/>
      <c r="VV41" s="5"/>
      <c r="VW41" s="5"/>
      <c r="VX41" s="5"/>
      <c r="VY41" s="5"/>
      <c r="VZ41" s="5"/>
      <c r="WA41" s="5"/>
      <c r="WB41" s="5"/>
      <c r="WC41" s="5"/>
      <c r="WD41" s="5"/>
      <c r="WE41" s="5"/>
      <c r="WF41" s="5"/>
      <c r="WG41" s="5"/>
      <c r="WH41" s="5"/>
      <c r="WI41" s="5"/>
      <c r="WJ41" s="5"/>
      <c r="WK41" s="5"/>
      <c r="WL41" s="5"/>
      <c r="WM41" s="5"/>
      <c r="WN41" s="5"/>
      <c r="WO41" s="5"/>
      <c r="WP41" s="5"/>
      <c r="WQ41" s="5"/>
      <c r="WR41" s="5"/>
      <c r="WS41" s="5"/>
      <c r="WT41" s="5"/>
      <c r="WU41" s="5"/>
      <c r="WV41" s="5"/>
      <c r="WW41" s="5"/>
      <c r="WX41" s="5"/>
      <c r="WY41" s="5"/>
      <c r="WZ41" s="5"/>
      <c r="XA41" s="5"/>
      <c r="XB41" s="5"/>
      <c r="XC41" s="5"/>
      <c r="XD41" s="5"/>
      <c r="XE41" s="5"/>
      <c r="XF41" s="5"/>
      <c r="XG41" s="5"/>
      <c r="XH41" s="5"/>
      <c r="XI41" s="5"/>
      <c r="XJ41" s="5"/>
      <c r="XK41" s="5"/>
      <c r="XL41" s="5"/>
      <c r="XM41" s="5"/>
      <c r="XN41" s="5"/>
      <c r="XO41" s="5"/>
      <c r="XP41" s="5"/>
      <c r="XQ41" s="5"/>
      <c r="XR41" s="5"/>
      <c r="XS41" s="5"/>
      <c r="XT41" s="5"/>
      <c r="XU41" s="5"/>
      <c r="XV41" s="5"/>
      <c r="XW41" s="5"/>
      <c r="XX41" s="5"/>
      <c r="XY41" s="5"/>
      <c r="XZ41" s="5"/>
      <c r="YA41" s="5"/>
      <c r="YB41" s="5"/>
      <c r="YC41" s="5"/>
      <c r="YD41" s="5"/>
      <c r="YE41" s="5"/>
      <c r="YF41" s="5"/>
      <c r="YG41" s="5"/>
      <c r="YH41" s="5"/>
      <c r="YI41" s="5"/>
      <c r="YJ41" s="5"/>
      <c r="YK41" s="5"/>
      <c r="YL41" s="5"/>
      <c r="YM41" s="5"/>
      <c r="YN41" s="5"/>
      <c r="YO41" s="5"/>
      <c r="YP41" s="5"/>
      <c r="YQ41" s="5"/>
      <c r="YR41" s="5"/>
      <c r="YS41" s="5"/>
      <c r="YT41" s="5"/>
      <c r="YU41" s="5"/>
      <c r="YV41" s="5"/>
      <c r="YW41" s="5"/>
      <c r="YX41" s="5"/>
      <c r="YY41" s="5"/>
      <c r="YZ41" s="5"/>
      <c r="ZA41" s="5"/>
      <c r="ZB41" s="5"/>
      <c r="ZC41" s="5"/>
      <c r="ZD41" s="5"/>
      <c r="ZE41" s="5"/>
      <c r="ZF41" s="5"/>
      <c r="ZG41" s="5"/>
      <c r="ZH41" s="5"/>
      <c r="ZI41" s="5"/>
      <c r="ZJ41" s="5"/>
      <c r="ZK41" s="5"/>
      <c r="ZL41" s="5"/>
      <c r="ZM41" s="5"/>
      <c r="ZN41" s="5"/>
      <c r="ZO41" s="5"/>
      <c r="ZP41" s="5"/>
      <c r="ZQ41" s="5"/>
      <c r="ZR41" s="5"/>
      <c r="ZS41" s="5"/>
      <c r="ZT41" s="5"/>
      <c r="ZU41" s="5"/>
      <c r="ZV41" s="5"/>
      <c r="ZW41" s="5"/>
      <c r="ZX41" s="5"/>
      <c r="ZY41" s="5"/>
      <c r="ZZ41" s="5"/>
      <c r="AAA41" s="5"/>
      <c r="AAB41" s="5"/>
      <c r="AAC41" s="5"/>
      <c r="AAD41" s="5"/>
      <c r="AAE41" s="5"/>
      <c r="AAF41" s="5"/>
      <c r="AAG41" s="5"/>
      <c r="AAH41" s="5"/>
      <c r="AAI41" s="5"/>
      <c r="AAJ41" s="5"/>
      <c r="AAK41" s="5"/>
      <c r="AAL41" s="5"/>
      <c r="AAM41" s="5"/>
      <c r="AAN41" s="5"/>
      <c r="AAO41" s="5"/>
      <c r="AAP41" s="5"/>
      <c r="AAQ41" s="5"/>
      <c r="AAR41" s="5"/>
      <c r="AAS41" s="5"/>
      <c r="AAT41" s="5"/>
      <c r="AAU41" s="5"/>
      <c r="AAV41" s="5"/>
      <c r="AAW41" s="5"/>
      <c r="AAX41" s="5"/>
      <c r="AAY41" s="5"/>
      <c r="AAZ41" s="5"/>
      <c r="ABA41" s="5"/>
      <c r="ABB41" s="5"/>
      <c r="ABC41" s="5"/>
      <c r="ABD41" s="5"/>
      <c r="ABE41" s="5"/>
      <c r="ABF41" s="5"/>
      <c r="ABG41" s="5"/>
      <c r="ABH41" s="5"/>
      <c r="ABI41" s="5"/>
      <c r="ABJ41" s="5"/>
      <c r="ABK41" s="5"/>
      <c r="ABL41" s="5"/>
      <c r="ABM41" s="5"/>
      <c r="ABN41" s="5"/>
      <c r="ABO41" s="5"/>
      <c r="ABP41" s="5"/>
      <c r="ABQ41" s="5"/>
      <c r="ABR41" s="5"/>
      <c r="ABS41" s="5"/>
      <c r="ABT41" s="5"/>
      <c r="ABU41" s="5"/>
      <c r="ABV41" s="5"/>
      <c r="ABW41" s="5"/>
      <c r="ABX41" s="5"/>
      <c r="ABY41" s="5"/>
      <c r="ABZ41" s="5"/>
      <c r="ACA41" s="5"/>
      <c r="ACB41" s="5"/>
      <c r="ACC41" s="5"/>
      <c r="ACD41" s="5"/>
      <c r="ACE41" s="5"/>
      <c r="ACF41" s="5"/>
      <c r="ACG41" s="5"/>
      <c r="ACH41" s="5"/>
      <c r="ACI41" s="5"/>
      <c r="ACJ41" s="5"/>
      <c r="ACK41" s="5"/>
      <c r="ACL41" s="5"/>
      <c r="ACM41" s="5"/>
      <c r="ACN41" s="5"/>
      <c r="ACO41" s="5"/>
      <c r="ACP41" s="5"/>
      <c r="ACQ41" s="5"/>
      <c r="ACR41" s="5"/>
      <c r="ACS41" s="5"/>
      <c r="ACT41" s="5"/>
      <c r="ACU41" s="5"/>
      <c r="ACV41" s="5"/>
      <c r="ACW41" s="5"/>
      <c r="ACX41" s="5"/>
      <c r="ACY41" s="5"/>
      <c r="ACZ41" s="5"/>
      <c r="ADA41" s="5"/>
      <c r="ADB41" s="5"/>
      <c r="ADC41" s="5"/>
      <c r="ADD41" s="5"/>
      <c r="ADE41" s="5"/>
    </row>
    <row r="42" spans="1:785" s="22" customFormat="1" ht="15" customHeight="1">
      <c r="A42" s="5"/>
      <c r="B42" s="5"/>
      <c r="C42" s="5"/>
      <c r="D42" s="5"/>
      <c r="E42" s="44"/>
      <c r="F42" s="45"/>
      <c r="G42" s="44"/>
      <c r="H42" s="44"/>
      <c r="I42" s="44"/>
      <c r="J42" s="44"/>
      <c r="K42" s="44"/>
      <c r="L42" s="44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  <c r="SN42" s="5"/>
      <c r="SO42" s="5"/>
      <c r="SP42" s="5"/>
      <c r="SQ42" s="5"/>
      <c r="SR42" s="5"/>
      <c r="SS42" s="5"/>
      <c r="ST42" s="5"/>
      <c r="SU42" s="5"/>
      <c r="SV42" s="5"/>
      <c r="SW42" s="5"/>
      <c r="SX42" s="5"/>
      <c r="SY42" s="5"/>
      <c r="SZ42" s="5"/>
      <c r="TA42" s="5"/>
      <c r="TB42" s="5"/>
      <c r="TC42" s="5"/>
      <c r="TD42" s="5"/>
      <c r="TE42" s="5"/>
      <c r="TF42" s="5"/>
      <c r="TG42" s="5"/>
      <c r="TH42" s="5"/>
      <c r="TI42" s="5"/>
      <c r="TJ42" s="5"/>
      <c r="TK42" s="5"/>
      <c r="TL42" s="5"/>
      <c r="TM42" s="5"/>
      <c r="TN42" s="5"/>
      <c r="TO42" s="5"/>
      <c r="TP42" s="5"/>
      <c r="TQ42" s="5"/>
      <c r="TR42" s="5"/>
      <c r="TS42" s="5"/>
      <c r="TT42" s="5"/>
      <c r="TU42" s="5"/>
      <c r="TV42" s="5"/>
      <c r="TW42" s="5"/>
      <c r="TX42" s="5"/>
      <c r="TY42" s="5"/>
      <c r="TZ42" s="5"/>
      <c r="UA42" s="5"/>
      <c r="UB42" s="5"/>
      <c r="UC42" s="5"/>
      <c r="UD42" s="5"/>
      <c r="UE42" s="5"/>
      <c r="UF42" s="5"/>
      <c r="UG42" s="5"/>
      <c r="UH42" s="5"/>
      <c r="UI42" s="5"/>
      <c r="UJ42" s="5"/>
      <c r="UK42" s="5"/>
      <c r="UL42" s="5"/>
      <c r="UM42" s="5"/>
      <c r="UN42" s="5"/>
      <c r="UO42" s="5"/>
      <c r="UP42" s="5"/>
      <c r="UQ42" s="5"/>
      <c r="UR42" s="5"/>
      <c r="US42" s="5"/>
      <c r="UT42" s="5"/>
      <c r="UU42" s="5"/>
      <c r="UV42" s="5"/>
      <c r="UW42" s="5"/>
      <c r="UX42" s="5"/>
      <c r="UY42" s="5"/>
      <c r="UZ42" s="5"/>
      <c r="VA42" s="5"/>
      <c r="VB42" s="5"/>
      <c r="VC42" s="5"/>
      <c r="VD42" s="5"/>
      <c r="VE42" s="5"/>
      <c r="VF42" s="5"/>
      <c r="VG42" s="5"/>
      <c r="VH42" s="5"/>
      <c r="VI42" s="5"/>
      <c r="VJ42" s="5"/>
      <c r="VK42" s="5"/>
      <c r="VL42" s="5"/>
      <c r="VM42" s="5"/>
      <c r="VN42" s="5"/>
      <c r="VO42" s="5"/>
      <c r="VP42" s="5"/>
      <c r="VQ42" s="5"/>
      <c r="VR42" s="5"/>
      <c r="VS42" s="5"/>
      <c r="VT42" s="5"/>
      <c r="VU42" s="5"/>
      <c r="VV42" s="5"/>
      <c r="VW42" s="5"/>
      <c r="VX42" s="5"/>
      <c r="VY42" s="5"/>
      <c r="VZ42" s="5"/>
      <c r="WA42" s="5"/>
      <c r="WB42" s="5"/>
      <c r="WC42" s="5"/>
      <c r="WD42" s="5"/>
      <c r="WE42" s="5"/>
      <c r="WF42" s="5"/>
      <c r="WG42" s="5"/>
      <c r="WH42" s="5"/>
      <c r="WI42" s="5"/>
      <c r="WJ42" s="5"/>
      <c r="WK42" s="5"/>
      <c r="WL42" s="5"/>
      <c r="WM42" s="5"/>
      <c r="WN42" s="5"/>
      <c r="WO42" s="5"/>
      <c r="WP42" s="5"/>
      <c r="WQ42" s="5"/>
      <c r="WR42" s="5"/>
      <c r="WS42" s="5"/>
      <c r="WT42" s="5"/>
      <c r="WU42" s="5"/>
      <c r="WV42" s="5"/>
      <c r="WW42" s="5"/>
      <c r="WX42" s="5"/>
      <c r="WY42" s="5"/>
      <c r="WZ42" s="5"/>
      <c r="XA42" s="5"/>
      <c r="XB42" s="5"/>
      <c r="XC42" s="5"/>
      <c r="XD42" s="5"/>
      <c r="XE42" s="5"/>
      <c r="XF42" s="5"/>
      <c r="XG42" s="5"/>
      <c r="XH42" s="5"/>
      <c r="XI42" s="5"/>
      <c r="XJ42" s="5"/>
      <c r="XK42" s="5"/>
      <c r="XL42" s="5"/>
      <c r="XM42" s="5"/>
      <c r="XN42" s="5"/>
      <c r="XO42" s="5"/>
      <c r="XP42" s="5"/>
      <c r="XQ42" s="5"/>
      <c r="XR42" s="5"/>
      <c r="XS42" s="5"/>
      <c r="XT42" s="5"/>
      <c r="XU42" s="5"/>
      <c r="XV42" s="5"/>
      <c r="XW42" s="5"/>
      <c r="XX42" s="5"/>
      <c r="XY42" s="5"/>
      <c r="XZ42" s="5"/>
      <c r="YA42" s="5"/>
      <c r="YB42" s="5"/>
      <c r="YC42" s="5"/>
      <c r="YD42" s="5"/>
      <c r="YE42" s="5"/>
      <c r="YF42" s="5"/>
      <c r="YG42" s="5"/>
      <c r="YH42" s="5"/>
      <c r="YI42" s="5"/>
      <c r="YJ42" s="5"/>
      <c r="YK42" s="5"/>
      <c r="YL42" s="5"/>
      <c r="YM42" s="5"/>
      <c r="YN42" s="5"/>
      <c r="YO42" s="5"/>
      <c r="YP42" s="5"/>
      <c r="YQ42" s="5"/>
      <c r="YR42" s="5"/>
      <c r="YS42" s="5"/>
      <c r="YT42" s="5"/>
      <c r="YU42" s="5"/>
      <c r="YV42" s="5"/>
      <c r="YW42" s="5"/>
      <c r="YX42" s="5"/>
      <c r="YY42" s="5"/>
      <c r="YZ42" s="5"/>
      <c r="ZA42" s="5"/>
      <c r="ZB42" s="5"/>
      <c r="ZC42" s="5"/>
      <c r="ZD42" s="5"/>
      <c r="ZE42" s="5"/>
      <c r="ZF42" s="5"/>
      <c r="ZG42" s="5"/>
      <c r="ZH42" s="5"/>
      <c r="ZI42" s="5"/>
      <c r="ZJ42" s="5"/>
      <c r="ZK42" s="5"/>
      <c r="ZL42" s="5"/>
      <c r="ZM42" s="5"/>
      <c r="ZN42" s="5"/>
      <c r="ZO42" s="5"/>
      <c r="ZP42" s="5"/>
      <c r="ZQ42" s="5"/>
      <c r="ZR42" s="5"/>
      <c r="ZS42" s="5"/>
      <c r="ZT42" s="5"/>
      <c r="ZU42" s="5"/>
      <c r="ZV42" s="5"/>
      <c r="ZW42" s="5"/>
      <c r="ZX42" s="5"/>
      <c r="ZY42" s="5"/>
      <c r="ZZ42" s="5"/>
      <c r="AAA42" s="5"/>
      <c r="AAB42" s="5"/>
      <c r="AAC42" s="5"/>
      <c r="AAD42" s="5"/>
      <c r="AAE42" s="5"/>
      <c r="AAF42" s="5"/>
      <c r="AAG42" s="5"/>
      <c r="AAH42" s="5"/>
      <c r="AAI42" s="5"/>
      <c r="AAJ42" s="5"/>
      <c r="AAK42" s="5"/>
      <c r="AAL42" s="5"/>
      <c r="AAM42" s="5"/>
      <c r="AAN42" s="5"/>
      <c r="AAO42" s="5"/>
      <c r="AAP42" s="5"/>
      <c r="AAQ42" s="5"/>
      <c r="AAR42" s="5"/>
      <c r="AAS42" s="5"/>
      <c r="AAT42" s="5"/>
      <c r="AAU42" s="5"/>
      <c r="AAV42" s="5"/>
      <c r="AAW42" s="5"/>
      <c r="AAX42" s="5"/>
      <c r="AAY42" s="5"/>
      <c r="AAZ42" s="5"/>
      <c r="ABA42" s="5"/>
      <c r="ABB42" s="5"/>
      <c r="ABC42" s="5"/>
      <c r="ABD42" s="5"/>
      <c r="ABE42" s="5"/>
      <c r="ABF42" s="5"/>
      <c r="ABG42" s="5"/>
      <c r="ABH42" s="5"/>
      <c r="ABI42" s="5"/>
      <c r="ABJ42" s="5"/>
      <c r="ABK42" s="5"/>
      <c r="ABL42" s="5"/>
      <c r="ABM42" s="5"/>
      <c r="ABN42" s="5"/>
      <c r="ABO42" s="5"/>
      <c r="ABP42" s="5"/>
      <c r="ABQ42" s="5"/>
      <c r="ABR42" s="5"/>
      <c r="ABS42" s="5"/>
      <c r="ABT42" s="5"/>
      <c r="ABU42" s="5"/>
      <c r="ABV42" s="5"/>
      <c r="ABW42" s="5"/>
      <c r="ABX42" s="5"/>
      <c r="ABY42" s="5"/>
      <c r="ABZ42" s="5"/>
      <c r="ACA42" s="5"/>
      <c r="ACB42" s="5"/>
      <c r="ACC42" s="5"/>
      <c r="ACD42" s="5"/>
      <c r="ACE42" s="5"/>
      <c r="ACF42" s="5"/>
      <c r="ACG42" s="5"/>
      <c r="ACH42" s="5"/>
      <c r="ACI42" s="5"/>
      <c r="ACJ42" s="5"/>
      <c r="ACK42" s="5"/>
      <c r="ACL42" s="5"/>
      <c r="ACM42" s="5"/>
      <c r="ACN42" s="5"/>
      <c r="ACO42" s="5"/>
      <c r="ACP42" s="5"/>
      <c r="ACQ42" s="5"/>
      <c r="ACR42" s="5"/>
      <c r="ACS42" s="5"/>
      <c r="ACT42" s="5"/>
      <c r="ACU42" s="5"/>
      <c r="ACV42" s="5"/>
      <c r="ACW42" s="5"/>
      <c r="ACX42" s="5"/>
      <c r="ACY42" s="5"/>
      <c r="ACZ42" s="5"/>
      <c r="ADA42" s="5"/>
      <c r="ADB42" s="5"/>
      <c r="ADC42" s="5"/>
      <c r="ADD42" s="5"/>
      <c r="ADE42" s="5"/>
    </row>
    <row r="43" spans="1:785" s="22" customFormat="1" ht="15" customHeight="1">
      <c r="A43" s="5"/>
      <c r="B43" s="5"/>
      <c r="C43" s="5"/>
      <c r="D43" s="5"/>
      <c r="E43" s="44"/>
      <c r="F43" s="45"/>
      <c r="G43" s="44"/>
      <c r="H43" s="44"/>
      <c r="I43" s="44"/>
      <c r="J43" s="44"/>
      <c r="K43" s="44"/>
      <c r="L43" s="44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  <c r="SN43" s="5"/>
      <c r="SO43" s="5"/>
      <c r="SP43" s="5"/>
      <c r="SQ43" s="5"/>
      <c r="SR43" s="5"/>
      <c r="SS43" s="5"/>
      <c r="ST43" s="5"/>
      <c r="SU43" s="5"/>
      <c r="SV43" s="5"/>
      <c r="SW43" s="5"/>
      <c r="SX43" s="5"/>
      <c r="SY43" s="5"/>
      <c r="SZ43" s="5"/>
      <c r="TA43" s="5"/>
      <c r="TB43" s="5"/>
      <c r="TC43" s="5"/>
      <c r="TD43" s="5"/>
      <c r="TE43" s="5"/>
      <c r="TF43" s="5"/>
      <c r="TG43" s="5"/>
      <c r="TH43" s="5"/>
      <c r="TI43" s="5"/>
      <c r="TJ43" s="5"/>
      <c r="TK43" s="5"/>
      <c r="TL43" s="5"/>
      <c r="TM43" s="5"/>
      <c r="TN43" s="5"/>
      <c r="TO43" s="5"/>
      <c r="TP43" s="5"/>
      <c r="TQ43" s="5"/>
      <c r="TR43" s="5"/>
      <c r="TS43" s="5"/>
      <c r="TT43" s="5"/>
      <c r="TU43" s="5"/>
      <c r="TV43" s="5"/>
      <c r="TW43" s="5"/>
      <c r="TX43" s="5"/>
      <c r="TY43" s="5"/>
      <c r="TZ43" s="5"/>
      <c r="UA43" s="5"/>
      <c r="UB43" s="5"/>
      <c r="UC43" s="5"/>
      <c r="UD43" s="5"/>
      <c r="UE43" s="5"/>
      <c r="UF43" s="5"/>
      <c r="UG43" s="5"/>
      <c r="UH43" s="5"/>
      <c r="UI43" s="5"/>
      <c r="UJ43" s="5"/>
      <c r="UK43" s="5"/>
      <c r="UL43" s="5"/>
      <c r="UM43" s="5"/>
      <c r="UN43" s="5"/>
      <c r="UO43" s="5"/>
      <c r="UP43" s="5"/>
      <c r="UQ43" s="5"/>
      <c r="UR43" s="5"/>
      <c r="US43" s="5"/>
      <c r="UT43" s="5"/>
      <c r="UU43" s="5"/>
      <c r="UV43" s="5"/>
      <c r="UW43" s="5"/>
      <c r="UX43" s="5"/>
      <c r="UY43" s="5"/>
      <c r="UZ43" s="5"/>
      <c r="VA43" s="5"/>
      <c r="VB43" s="5"/>
      <c r="VC43" s="5"/>
      <c r="VD43" s="5"/>
      <c r="VE43" s="5"/>
      <c r="VF43" s="5"/>
      <c r="VG43" s="5"/>
      <c r="VH43" s="5"/>
      <c r="VI43" s="5"/>
      <c r="VJ43" s="5"/>
      <c r="VK43" s="5"/>
      <c r="VL43" s="5"/>
      <c r="VM43" s="5"/>
      <c r="VN43" s="5"/>
      <c r="VO43" s="5"/>
      <c r="VP43" s="5"/>
      <c r="VQ43" s="5"/>
      <c r="VR43" s="5"/>
      <c r="VS43" s="5"/>
      <c r="VT43" s="5"/>
      <c r="VU43" s="5"/>
      <c r="VV43" s="5"/>
      <c r="VW43" s="5"/>
      <c r="VX43" s="5"/>
      <c r="VY43" s="5"/>
      <c r="VZ43" s="5"/>
      <c r="WA43" s="5"/>
      <c r="WB43" s="5"/>
      <c r="WC43" s="5"/>
      <c r="WD43" s="5"/>
      <c r="WE43" s="5"/>
      <c r="WF43" s="5"/>
      <c r="WG43" s="5"/>
      <c r="WH43" s="5"/>
      <c r="WI43" s="5"/>
      <c r="WJ43" s="5"/>
      <c r="WK43" s="5"/>
      <c r="WL43" s="5"/>
      <c r="WM43" s="5"/>
      <c r="WN43" s="5"/>
      <c r="WO43" s="5"/>
      <c r="WP43" s="5"/>
      <c r="WQ43" s="5"/>
      <c r="WR43" s="5"/>
      <c r="WS43" s="5"/>
      <c r="WT43" s="5"/>
      <c r="WU43" s="5"/>
      <c r="WV43" s="5"/>
      <c r="WW43" s="5"/>
      <c r="WX43" s="5"/>
      <c r="WY43" s="5"/>
      <c r="WZ43" s="5"/>
      <c r="XA43" s="5"/>
      <c r="XB43" s="5"/>
      <c r="XC43" s="5"/>
      <c r="XD43" s="5"/>
      <c r="XE43" s="5"/>
      <c r="XF43" s="5"/>
      <c r="XG43" s="5"/>
      <c r="XH43" s="5"/>
      <c r="XI43" s="5"/>
      <c r="XJ43" s="5"/>
      <c r="XK43" s="5"/>
      <c r="XL43" s="5"/>
      <c r="XM43" s="5"/>
      <c r="XN43" s="5"/>
      <c r="XO43" s="5"/>
      <c r="XP43" s="5"/>
      <c r="XQ43" s="5"/>
      <c r="XR43" s="5"/>
      <c r="XS43" s="5"/>
      <c r="XT43" s="5"/>
      <c r="XU43" s="5"/>
      <c r="XV43" s="5"/>
      <c r="XW43" s="5"/>
      <c r="XX43" s="5"/>
      <c r="XY43" s="5"/>
      <c r="XZ43" s="5"/>
      <c r="YA43" s="5"/>
      <c r="YB43" s="5"/>
      <c r="YC43" s="5"/>
      <c r="YD43" s="5"/>
      <c r="YE43" s="5"/>
      <c r="YF43" s="5"/>
      <c r="YG43" s="5"/>
      <c r="YH43" s="5"/>
      <c r="YI43" s="5"/>
      <c r="YJ43" s="5"/>
      <c r="YK43" s="5"/>
      <c r="YL43" s="5"/>
      <c r="YM43" s="5"/>
      <c r="YN43" s="5"/>
      <c r="YO43" s="5"/>
      <c r="YP43" s="5"/>
      <c r="YQ43" s="5"/>
      <c r="YR43" s="5"/>
      <c r="YS43" s="5"/>
      <c r="YT43" s="5"/>
      <c r="YU43" s="5"/>
      <c r="YV43" s="5"/>
      <c r="YW43" s="5"/>
      <c r="YX43" s="5"/>
      <c r="YY43" s="5"/>
      <c r="YZ43" s="5"/>
      <c r="ZA43" s="5"/>
      <c r="ZB43" s="5"/>
      <c r="ZC43" s="5"/>
      <c r="ZD43" s="5"/>
      <c r="ZE43" s="5"/>
      <c r="ZF43" s="5"/>
      <c r="ZG43" s="5"/>
      <c r="ZH43" s="5"/>
      <c r="ZI43" s="5"/>
      <c r="ZJ43" s="5"/>
      <c r="ZK43" s="5"/>
      <c r="ZL43" s="5"/>
      <c r="ZM43" s="5"/>
      <c r="ZN43" s="5"/>
      <c r="ZO43" s="5"/>
      <c r="ZP43" s="5"/>
      <c r="ZQ43" s="5"/>
      <c r="ZR43" s="5"/>
      <c r="ZS43" s="5"/>
      <c r="ZT43" s="5"/>
      <c r="ZU43" s="5"/>
      <c r="ZV43" s="5"/>
      <c r="ZW43" s="5"/>
      <c r="ZX43" s="5"/>
      <c r="ZY43" s="5"/>
      <c r="ZZ43" s="5"/>
      <c r="AAA43" s="5"/>
      <c r="AAB43" s="5"/>
      <c r="AAC43" s="5"/>
      <c r="AAD43" s="5"/>
      <c r="AAE43" s="5"/>
      <c r="AAF43" s="5"/>
      <c r="AAG43" s="5"/>
      <c r="AAH43" s="5"/>
      <c r="AAI43" s="5"/>
      <c r="AAJ43" s="5"/>
      <c r="AAK43" s="5"/>
      <c r="AAL43" s="5"/>
      <c r="AAM43" s="5"/>
      <c r="AAN43" s="5"/>
      <c r="AAO43" s="5"/>
      <c r="AAP43" s="5"/>
      <c r="AAQ43" s="5"/>
      <c r="AAR43" s="5"/>
      <c r="AAS43" s="5"/>
      <c r="AAT43" s="5"/>
      <c r="AAU43" s="5"/>
      <c r="AAV43" s="5"/>
      <c r="AAW43" s="5"/>
      <c r="AAX43" s="5"/>
      <c r="AAY43" s="5"/>
      <c r="AAZ43" s="5"/>
      <c r="ABA43" s="5"/>
      <c r="ABB43" s="5"/>
      <c r="ABC43" s="5"/>
      <c r="ABD43" s="5"/>
      <c r="ABE43" s="5"/>
      <c r="ABF43" s="5"/>
      <c r="ABG43" s="5"/>
      <c r="ABH43" s="5"/>
      <c r="ABI43" s="5"/>
      <c r="ABJ43" s="5"/>
      <c r="ABK43" s="5"/>
      <c r="ABL43" s="5"/>
      <c r="ABM43" s="5"/>
      <c r="ABN43" s="5"/>
      <c r="ABO43" s="5"/>
      <c r="ABP43" s="5"/>
      <c r="ABQ43" s="5"/>
      <c r="ABR43" s="5"/>
      <c r="ABS43" s="5"/>
      <c r="ABT43" s="5"/>
      <c r="ABU43" s="5"/>
      <c r="ABV43" s="5"/>
      <c r="ABW43" s="5"/>
      <c r="ABX43" s="5"/>
      <c r="ABY43" s="5"/>
      <c r="ABZ43" s="5"/>
      <c r="ACA43" s="5"/>
      <c r="ACB43" s="5"/>
      <c r="ACC43" s="5"/>
      <c r="ACD43" s="5"/>
      <c r="ACE43" s="5"/>
      <c r="ACF43" s="5"/>
      <c r="ACG43" s="5"/>
      <c r="ACH43" s="5"/>
      <c r="ACI43" s="5"/>
      <c r="ACJ43" s="5"/>
      <c r="ACK43" s="5"/>
      <c r="ACL43" s="5"/>
      <c r="ACM43" s="5"/>
      <c r="ACN43" s="5"/>
      <c r="ACO43" s="5"/>
      <c r="ACP43" s="5"/>
      <c r="ACQ43" s="5"/>
      <c r="ACR43" s="5"/>
      <c r="ACS43" s="5"/>
      <c r="ACT43" s="5"/>
      <c r="ACU43" s="5"/>
      <c r="ACV43" s="5"/>
      <c r="ACW43" s="5"/>
      <c r="ACX43" s="5"/>
      <c r="ACY43" s="5"/>
      <c r="ACZ43" s="5"/>
      <c r="ADA43" s="5"/>
      <c r="ADB43" s="5"/>
      <c r="ADC43" s="5"/>
      <c r="ADD43" s="5"/>
      <c r="ADE43" s="5"/>
    </row>
    <row r="44" spans="1:785" s="22" customFormat="1" ht="15" customHeight="1">
      <c r="A44" s="5"/>
      <c r="B44" s="5"/>
      <c r="C44" s="5"/>
      <c r="D44" s="5"/>
      <c r="E44" s="44"/>
      <c r="F44" s="45"/>
      <c r="G44" s="44"/>
      <c r="H44" s="44"/>
      <c r="I44" s="44"/>
      <c r="J44" s="44"/>
      <c r="K44" s="44"/>
      <c r="L44" s="44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  <c r="SN44" s="5"/>
      <c r="SO44" s="5"/>
      <c r="SP44" s="5"/>
      <c r="SQ44" s="5"/>
      <c r="SR44" s="5"/>
      <c r="SS44" s="5"/>
      <c r="ST44" s="5"/>
      <c r="SU44" s="5"/>
      <c r="SV44" s="5"/>
      <c r="SW44" s="5"/>
      <c r="SX44" s="5"/>
      <c r="SY44" s="5"/>
      <c r="SZ44" s="5"/>
      <c r="TA44" s="5"/>
      <c r="TB44" s="5"/>
      <c r="TC44" s="5"/>
      <c r="TD44" s="5"/>
      <c r="TE44" s="5"/>
      <c r="TF44" s="5"/>
      <c r="TG44" s="5"/>
      <c r="TH44" s="5"/>
      <c r="TI44" s="5"/>
      <c r="TJ44" s="5"/>
      <c r="TK44" s="5"/>
      <c r="TL44" s="5"/>
      <c r="TM44" s="5"/>
      <c r="TN44" s="5"/>
      <c r="TO44" s="5"/>
      <c r="TP44" s="5"/>
      <c r="TQ44" s="5"/>
      <c r="TR44" s="5"/>
      <c r="TS44" s="5"/>
      <c r="TT44" s="5"/>
      <c r="TU44" s="5"/>
      <c r="TV44" s="5"/>
      <c r="TW44" s="5"/>
      <c r="TX44" s="5"/>
      <c r="TY44" s="5"/>
      <c r="TZ44" s="5"/>
      <c r="UA44" s="5"/>
      <c r="UB44" s="5"/>
      <c r="UC44" s="5"/>
      <c r="UD44" s="5"/>
      <c r="UE44" s="5"/>
      <c r="UF44" s="5"/>
      <c r="UG44" s="5"/>
      <c r="UH44" s="5"/>
      <c r="UI44" s="5"/>
      <c r="UJ44" s="5"/>
      <c r="UK44" s="5"/>
      <c r="UL44" s="5"/>
      <c r="UM44" s="5"/>
      <c r="UN44" s="5"/>
      <c r="UO44" s="5"/>
      <c r="UP44" s="5"/>
      <c r="UQ44" s="5"/>
      <c r="UR44" s="5"/>
      <c r="US44" s="5"/>
      <c r="UT44" s="5"/>
      <c r="UU44" s="5"/>
      <c r="UV44" s="5"/>
      <c r="UW44" s="5"/>
      <c r="UX44" s="5"/>
      <c r="UY44" s="5"/>
      <c r="UZ44" s="5"/>
      <c r="VA44" s="5"/>
      <c r="VB44" s="5"/>
      <c r="VC44" s="5"/>
      <c r="VD44" s="5"/>
      <c r="VE44" s="5"/>
      <c r="VF44" s="5"/>
      <c r="VG44" s="5"/>
      <c r="VH44" s="5"/>
      <c r="VI44" s="5"/>
      <c r="VJ44" s="5"/>
      <c r="VK44" s="5"/>
      <c r="VL44" s="5"/>
      <c r="VM44" s="5"/>
      <c r="VN44" s="5"/>
      <c r="VO44" s="5"/>
      <c r="VP44" s="5"/>
      <c r="VQ44" s="5"/>
      <c r="VR44" s="5"/>
      <c r="VS44" s="5"/>
      <c r="VT44" s="5"/>
      <c r="VU44" s="5"/>
      <c r="VV44" s="5"/>
      <c r="VW44" s="5"/>
      <c r="VX44" s="5"/>
      <c r="VY44" s="5"/>
      <c r="VZ44" s="5"/>
      <c r="WA44" s="5"/>
      <c r="WB44" s="5"/>
      <c r="WC44" s="5"/>
      <c r="WD44" s="5"/>
      <c r="WE44" s="5"/>
      <c r="WF44" s="5"/>
      <c r="WG44" s="5"/>
      <c r="WH44" s="5"/>
      <c r="WI44" s="5"/>
      <c r="WJ44" s="5"/>
      <c r="WK44" s="5"/>
      <c r="WL44" s="5"/>
      <c r="WM44" s="5"/>
      <c r="WN44" s="5"/>
      <c r="WO44" s="5"/>
      <c r="WP44" s="5"/>
      <c r="WQ44" s="5"/>
      <c r="WR44" s="5"/>
      <c r="WS44" s="5"/>
      <c r="WT44" s="5"/>
      <c r="WU44" s="5"/>
      <c r="WV44" s="5"/>
      <c r="WW44" s="5"/>
      <c r="WX44" s="5"/>
      <c r="WY44" s="5"/>
      <c r="WZ44" s="5"/>
      <c r="XA44" s="5"/>
      <c r="XB44" s="5"/>
      <c r="XC44" s="5"/>
      <c r="XD44" s="5"/>
      <c r="XE44" s="5"/>
      <c r="XF44" s="5"/>
      <c r="XG44" s="5"/>
      <c r="XH44" s="5"/>
      <c r="XI44" s="5"/>
      <c r="XJ44" s="5"/>
      <c r="XK44" s="5"/>
      <c r="XL44" s="5"/>
      <c r="XM44" s="5"/>
      <c r="XN44" s="5"/>
      <c r="XO44" s="5"/>
      <c r="XP44" s="5"/>
      <c r="XQ44" s="5"/>
      <c r="XR44" s="5"/>
      <c r="XS44" s="5"/>
      <c r="XT44" s="5"/>
      <c r="XU44" s="5"/>
      <c r="XV44" s="5"/>
      <c r="XW44" s="5"/>
      <c r="XX44" s="5"/>
      <c r="XY44" s="5"/>
      <c r="XZ44" s="5"/>
      <c r="YA44" s="5"/>
      <c r="YB44" s="5"/>
      <c r="YC44" s="5"/>
      <c r="YD44" s="5"/>
      <c r="YE44" s="5"/>
      <c r="YF44" s="5"/>
      <c r="YG44" s="5"/>
      <c r="YH44" s="5"/>
      <c r="YI44" s="5"/>
      <c r="YJ44" s="5"/>
      <c r="YK44" s="5"/>
      <c r="YL44" s="5"/>
      <c r="YM44" s="5"/>
      <c r="YN44" s="5"/>
      <c r="YO44" s="5"/>
      <c r="YP44" s="5"/>
      <c r="YQ44" s="5"/>
      <c r="YR44" s="5"/>
      <c r="YS44" s="5"/>
      <c r="YT44" s="5"/>
      <c r="YU44" s="5"/>
      <c r="YV44" s="5"/>
      <c r="YW44" s="5"/>
      <c r="YX44" s="5"/>
      <c r="YY44" s="5"/>
      <c r="YZ44" s="5"/>
      <c r="ZA44" s="5"/>
      <c r="ZB44" s="5"/>
      <c r="ZC44" s="5"/>
      <c r="ZD44" s="5"/>
      <c r="ZE44" s="5"/>
      <c r="ZF44" s="5"/>
      <c r="ZG44" s="5"/>
      <c r="ZH44" s="5"/>
      <c r="ZI44" s="5"/>
      <c r="ZJ44" s="5"/>
      <c r="ZK44" s="5"/>
      <c r="ZL44" s="5"/>
      <c r="ZM44" s="5"/>
      <c r="ZN44" s="5"/>
      <c r="ZO44" s="5"/>
      <c r="ZP44" s="5"/>
      <c r="ZQ44" s="5"/>
      <c r="ZR44" s="5"/>
      <c r="ZS44" s="5"/>
      <c r="ZT44" s="5"/>
      <c r="ZU44" s="5"/>
      <c r="ZV44" s="5"/>
      <c r="ZW44" s="5"/>
      <c r="ZX44" s="5"/>
      <c r="ZY44" s="5"/>
      <c r="ZZ44" s="5"/>
      <c r="AAA44" s="5"/>
      <c r="AAB44" s="5"/>
      <c r="AAC44" s="5"/>
      <c r="AAD44" s="5"/>
      <c r="AAE44" s="5"/>
      <c r="AAF44" s="5"/>
      <c r="AAG44" s="5"/>
      <c r="AAH44" s="5"/>
      <c r="AAI44" s="5"/>
      <c r="AAJ44" s="5"/>
      <c r="AAK44" s="5"/>
      <c r="AAL44" s="5"/>
      <c r="AAM44" s="5"/>
      <c r="AAN44" s="5"/>
      <c r="AAO44" s="5"/>
      <c r="AAP44" s="5"/>
      <c r="AAQ44" s="5"/>
      <c r="AAR44" s="5"/>
      <c r="AAS44" s="5"/>
      <c r="AAT44" s="5"/>
      <c r="AAU44" s="5"/>
      <c r="AAV44" s="5"/>
      <c r="AAW44" s="5"/>
      <c r="AAX44" s="5"/>
      <c r="AAY44" s="5"/>
      <c r="AAZ44" s="5"/>
      <c r="ABA44" s="5"/>
      <c r="ABB44" s="5"/>
      <c r="ABC44" s="5"/>
      <c r="ABD44" s="5"/>
      <c r="ABE44" s="5"/>
      <c r="ABF44" s="5"/>
      <c r="ABG44" s="5"/>
      <c r="ABH44" s="5"/>
      <c r="ABI44" s="5"/>
      <c r="ABJ44" s="5"/>
      <c r="ABK44" s="5"/>
      <c r="ABL44" s="5"/>
      <c r="ABM44" s="5"/>
      <c r="ABN44" s="5"/>
      <c r="ABO44" s="5"/>
      <c r="ABP44" s="5"/>
      <c r="ABQ44" s="5"/>
      <c r="ABR44" s="5"/>
      <c r="ABS44" s="5"/>
      <c r="ABT44" s="5"/>
      <c r="ABU44" s="5"/>
      <c r="ABV44" s="5"/>
      <c r="ABW44" s="5"/>
      <c r="ABX44" s="5"/>
      <c r="ABY44" s="5"/>
      <c r="ABZ44" s="5"/>
      <c r="ACA44" s="5"/>
      <c r="ACB44" s="5"/>
      <c r="ACC44" s="5"/>
      <c r="ACD44" s="5"/>
      <c r="ACE44" s="5"/>
      <c r="ACF44" s="5"/>
      <c r="ACG44" s="5"/>
      <c r="ACH44" s="5"/>
      <c r="ACI44" s="5"/>
      <c r="ACJ44" s="5"/>
      <c r="ACK44" s="5"/>
      <c r="ACL44" s="5"/>
      <c r="ACM44" s="5"/>
      <c r="ACN44" s="5"/>
      <c r="ACO44" s="5"/>
      <c r="ACP44" s="5"/>
      <c r="ACQ44" s="5"/>
      <c r="ACR44" s="5"/>
      <c r="ACS44" s="5"/>
      <c r="ACT44" s="5"/>
      <c r="ACU44" s="5"/>
      <c r="ACV44" s="5"/>
      <c r="ACW44" s="5"/>
      <c r="ACX44" s="5"/>
      <c r="ACY44" s="5"/>
      <c r="ACZ44" s="5"/>
      <c r="ADA44" s="5"/>
      <c r="ADB44" s="5"/>
      <c r="ADC44" s="5"/>
      <c r="ADD44" s="5"/>
      <c r="ADE44" s="5"/>
    </row>
    <row r="45" spans="1:785" s="22" customFormat="1" ht="15" customHeight="1">
      <c r="A45" s="5"/>
      <c r="B45" s="5"/>
      <c r="C45" s="5"/>
      <c r="D45" s="5"/>
      <c r="E45" s="44"/>
      <c r="F45" s="45"/>
      <c r="G45" s="44"/>
      <c r="H45" s="44"/>
      <c r="I45" s="44"/>
      <c r="J45" s="44"/>
      <c r="K45" s="44"/>
      <c r="L45" s="44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  <c r="SN45" s="5"/>
      <c r="SO45" s="5"/>
      <c r="SP45" s="5"/>
      <c r="SQ45" s="5"/>
      <c r="SR45" s="5"/>
      <c r="SS45" s="5"/>
      <c r="ST45" s="5"/>
      <c r="SU45" s="5"/>
      <c r="SV45" s="5"/>
      <c r="SW45" s="5"/>
      <c r="SX45" s="5"/>
      <c r="SY45" s="5"/>
      <c r="SZ45" s="5"/>
      <c r="TA45" s="5"/>
      <c r="TB45" s="5"/>
      <c r="TC45" s="5"/>
      <c r="TD45" s="5"/>
      <c r="TE45" s="5"/>
      <c r="TF45" s="5"/>
      <c r="TG45" s="5"/>
      <c r="TH45" s="5"/>
      <c r="TI45" s="5"/>
      <c r="TJ45" s="5"/>
      <c r="TK45" s="5"/>
      <c r="TL45" s="5"/>
      <c r="TM45" s="5"/>
      <c r="TN45" s="5"/>
      <c r="TO45" s="5"/>
      <c r="TP45" s="5"/>
      <c r="TQ45" s="5"/>
      <c r="TR45" s="5"/>
      <c r="TS45" s="5"/>
      <c r="TT45" s="5"/>
      <c r="TU45" s="5"/>
      <c r="TV45" s="5"/>
      <c r="TW45" s="5"/>
      <c r="TX45" s="5"/>
      <c r="TY45" s="5"/>
      <c r="TZ45" s="5"/>
      <c r="UA45" s="5"/>
      <c r="UB45" s="5"/>
      <c r="UC45" s="5"/>
      <c r="UD45" s="5"/>
      <c r="UE45" s="5"/>
      <c r="UF45" s="5"/>
      <c r="UG45" s="5"/>
      <c r="UH45" s="5"/>
      <c r="UI45" s="5"/>
      <c r="UJ45" s="5"/>
      <c r="UK45" s="5"/>
      <c r="UL45" s="5"/>
      <c r="UM45" s="5"/>
      <c r="UN45" s="5"/>
      <c r="UO45" s="5"/>
      <c r="UP45" s="5"/>
      <c r="UQ45" s="5"/>
      <c r="UR45" s="5"/>
      <c r="US45" s="5"/>
      <c r="UT45" s="5"/>
      <c r="UU45" s="5"/>
      <c r="UV45" s="5"/>
      <c r="UW45" s="5"/>
      <c r="UX45" s="5"/>
      <c r="UY45" s="5"/>
      <c r="UZ45" s="5"/>
      <c r="VA45" s="5"/>
      <c r="VB45" s="5"/>
      <c r="VC45" s="5"/>
      <c r="VD45" s="5"/>
      <c r="VE45" s="5"/>
      <c r="VF45" s="5"/>
      <c r="VG45" s="5"/>
      <c r="VH45" s="5"/>
      <c r="VI45" s="5"/>
      <c r="VJ45" s="5"/>
      <c r="VK45" s="5"/>
      <c r="VL45" s="5"/>
      <c r="VM45" s="5"/>
      <c r="VN45" s="5"/>
      <c r="VO45" s="5"/>
      <c r="VP45" s="5"/>
      <c r="VQ45" s="5"/>
      <c r="VR45" s="5"/>
      <c r="VS45" s="5"/>
      <c r="VT45" s="5"/>
      <c r="VU45" s="5"/>
      <c r="VV45" s="5"/>
      <c r="VW45" s="5"/>
      <c r="VX45" s="5"/>
      <c r="VY45" s="5"/>
      <c r="VZ45" s="5"/>
      <c r="WA45" s="5"/>
      <c r="WB45" s="5"/>
      <c r="WC45" s="5"/>
      <c r="WD45" s="5"/>
      <c r="WE45" s="5"/>
      <c r="WF45" s="5"/>
      <c r="WG45" s="5"/>
      <c r="WH45" s="5"/>
      <c r="WI45" s="5"/>
      <c r="WJ45" s="5"/>
      <c r="WK45" s="5"/>
      <c r="WL45" s="5"/>
      <c r="WM45" s="5"/>
      <c r="WN45" s="5"/>
      <c r="WO45" s="5"/>
      <c r="WP45" s="5"/>
      <c r="WQ45" s="5"/>
      <c r="WR45" s="5"/>
      <c r="WS45" s="5"/>
      <c r="WT45" s="5"/>
      <c r="WU45" s="5"/>
      <c r="WV45" s="5"/>
      <c r="WW45" s="5"/>
      <c r="WX45" s="5"/>
      <c r="WY45" s="5"/>
      <c r="WZ45" s="5"/>
      <c r="XA45" s="5"/>
      <c r="XB45" s="5"/>
      <c r="XC45" s="5"/>
      <c r="XD45" s="5"/>
      <c r="XE45" s="5"/>
      <c r="XF45" s="5"/>
      <c r="XG45" s="5"/>
      <c r="XH45" s="5"/>
      <c r="XI45" s="5"/>
      <c r="XJ45" s="5"/>
      <c r="XK45" s="5"/>
      <c r="XL45" s="5"/>
      <c r="XM45" s="5"/>
      <c r="XN45" s="5"/>
      <c r="XO45" s="5"/>
      <c r="XP45" s="5"/>
      <c r="XQ45" s="5"/>
      <c r="XR45" s="5"/>
      <c r="XS45" s="5"/>
      <c r="XT45" s="5"/>
      <c r="XU45" s="5"/>
      <c r="XV45" s="5"/>
      <c r="XW45" s="5"/>
      <c r="XX45" s="5"/>
      <c r="XY45" s="5"/>
      <c r="XZ45" s="5"/>
      <c r="YA45" s="5"/>
      <c r="YB45" s="5"/>
      <c r="YC45" s="5"/>
      <c r="YD45" s="5"/>
      <c r="YE45" s="5"/>
      <c r="YF45" s="5"/>
      <c r="YG45" s="5"/>
      <c r="YH45" s="5"/>
      <c r="YI45" s="5"/>
      <c r="YJ45" s="5"/>
      <c r="YK45" s="5"/>
      <c r="YL45" s="5"/>
      <c r="YM45" s="5"/>
      <c r="YN45" s="5"/>
      <c r="YO45" s="5"/>
      <c r="YP45" s="5"/>
      <c r="YQ45" s="5"/>
      <c r="YR45" s="5"/>
      <c r="YS45" s="5"/>
      <c r="YT45" s="5"/>
      <c r="YU45" s="5"/>
      <c r="YV45" s="5"/>
      <c r="YW45" s="5"/>
      <c r="YX45" s="5"/>
      <c r="YY45" s="5"/>
      <c r="YZ45" s="5"/>
      <c r="ZA45" s="5"/>
      <c r="ZB45" s="5"/>
      <c r="ZC45" s="5"/>
      <c r="ZD45" s="5"/>
      <c r="ZE45" s="5"/>
      <c r="ZF45" s="5"/>
      <c r="ZG45" s="5"/>
      <c r="ZH45" s="5"/>
      <c r="ZI45" s="5"/>
      <c r="ZJ45" s="5"/>
      <c r="ZK45" s="5"/>
      <c r="ZL45" s="5"/>
      <c r="ZM45" s="5"/>
      <c r="ZN45" s="5"/>
      <c r="ZO45" s="5"/>
      <c r="ZP45" s="5"/>
      <c r="ZQ45" s="5"/>
      <c r="ZR45" s="5"/>
      <c r="ZS45" s="5"/>
      <c r="ZT45" s="5"/>
      <c r="ZU45" s="5"/>
      <c r="ZV45" s="5"/>
      <c r="ZW45" s="5"/>
      <c r="ZX45" s="5"/>
      <c r="ZY45" s="5"/>
      <c r="ZZ45" s="5"/>
      <c r="AAA45" s="5"/>
      <c r="AAB45" s="5"/>
      <c r="AAC45" s="5"/>
      <c r="AAD45" s="5"/>
      <c r="AAE45" s="5"/>
      <c r="AAF45" s="5"/>
      <c r="AAG45" s="5"/>
      <c r="AAH45" s="5"/>
      <c r="AAI45" s="5"/>
      <c r="AAJ45" s="5"/>
      <c r="AAK45" s="5"/>
      <c r="AAL45" s="5"/>
      <c r="AAM45" s="5"/>
      <c r="AAN45" s="5"/>
      <c r="AAO45" s="5"/>
      <c r="AAP45" s="5"/>
      <c r="AAQ45" s="5"/>
      <c r="AAR45" s="5"/>
      <c r="AAS45" s="5"/>
      <c r="AAT45" s="5"/>
      <c r="AAU45" s="5"/>
      <c r="AAV45" s="5"/>
      <c r="AAW45" s="5"/>
      <c r="AAX45" s="5"/>
      <c r="AAY45" s="5"/>
      <c r="AAZ45" s="5"/>
      <c r="ABA45" s="5"/>
      <c r="ABB45" s="5"/>
      <c r="ABC45" s="5"/>
      <c r="ABD45" s="5"/>
      <c r="ABE45" s="5"/>
      <c r="ABF45" s="5"/>
      <c r="ABG45" s="5"/>
      <c r="ABH45" s="5"/>
      <c r="ABI45" s="5"/>
      <c r="ABJ45" s="5"/>
      <c r="ABK45" s="5"/>
      <c r="ABL45" s="5"/>
      <c r="ABM45" s="5"/>
      <c r="ABN45" s="5"/>
      <c r="ABO45" s="5"/>
      <c r="ABP45" s="5"/>
      <c r="ABQ45" s="5"/>
      <c r="ABR45" s="5"/>
      <c r="ABS45" s="5"/>
      <c r="ABT45" s="5"/>
      <c r="ABU45" s="5"/>
      <c r="ABV45" s="5"/>
      <c r="ABW45" s="5"/>
      <c r="ABX45" s="5"/>
      <c r="ABY45" s="5"/>
      <c r="ABZ45" s="5"/>
      <c r="ACA45" s="5"/>
      <c r="ACB45" s="5"/>
      <c r="ACC45" s="5"/>
      <c r="ACD45" s="5"/>
      <c r="ACE45" s="5"/>
      <c r="ACF45" s="5"/>
      <c r="ACG45" s="5"/>
      <c r="ACH45" s="5"/>
      <c r="ACI45" s="5"/>
      <c r="ACJ45" s="5"/>
      <c r="ACK45" s="5"/>
      <c r="ACL45" s="5"/>
      <c r="ACM45" s="5"/>
      <c r="ACN45" s="5"/>
      <c r="ACO45" s="5"/>
      <c r="ACP45" s="5"/>
      <c r="ACQ45" s="5"/>
      <c r="ACR45" s="5"/>
      <c r="ACS45" s="5"/>
      <c r="ACT45" s="5"/>
      <c r="ACU45" s="5"/>
      <c r="ACV45" s="5"/>
      <c r="ACW45" s="5"/>
      <c r="ACX45" s="5"/>
      <c r="ACY45" s="5"/>
      <c r="ACZ45" s="5"/>
      <c r="ADA45" s="5"/>
      <c r="ADB45" s="5"/>
      <c r="ADC45" s="5"/>
      <c r="ADD45" s="5"/>
      <c r="ADE45" s="5"/>
    </row>
    <row r="46" spans="1:785" s="22" customFormat="1" ht="15" customHeight="1">
      <c r="A46" s="5"/>
      <c r="B46" s="5"/>
      <c r="C46" s="5"/>
      <c r="D46" s="5"/>
      <c r="E46" s="44"/>
      <c r="F46" s="45"/>
      <c r="G46" s="44"/>
      <c r="H46" s="44"/>
      <c r="I46" s="44"/>
      <c r="J46" s="44"/>
      <c r="K46" s="44"/>
      <c r="L46" s="44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  <c r="SN46" s="5"/>
      <c r="SO46" s="5"/>
      <c r="SP46" s="5"/>
      <c r="SQ46" s="5"/>
      <c r="SR46" s="5"/>
      <c r="SS46" s="5"/>
      <c r="ST46" s="5"/>
      <c r="SU46" s="5"/>
      <c r="SV46" s="5"/>
      <c r="SW46" s="5"/>
      <c r="SX46" s="5"/>
      <c r="SY46" s="5"/>
      <c r="SZ46" s="5"/>
      <c r="TA46" s="5"/>
      <c r="TB46" s="5"/>
      <c r="TC46" s="5"/>
      <c r="TD46" s="5"/>
      <c r="TE46" s="5"/>
      <c r="TF46" s="5"/>
      <c r="TG46" s="5"/>
      <c r="TH46" s="5"/>
      <c r="TI46" s="5"/>
      <c r="TJ46" s="5"/>
      <c r="TK46" s="5"/>
      <c r="TL46" s="5"/>
      <c r="TM46" s="5"/>
      <c r="TN46" s="5"/>
      <c r="TO46" s="5"/>
      <c r="TP46" s="5"/>
      <c r="TQ46" s="5"/>
      <c r="TR46" s="5"/>
      <c r="TS46" s="5"/>
      <c r="TT46" s="5"/>
      <c r="TU46" s="5"/>
      <c r="TV46" s="5"/>
      <c r="TW46" s="5"/>
      <c r="TX46" s="5"/>
      <c r="TY46" s="5"/>
      <c r="TZ46" s="5"/>
      <c r="UA46" s="5"/>
      <c r="UB46" s="5"/>
      <c r="UC46" s="5"/>
      <c r="UD46" s="5"/>
      <c r="UE46" s="5"/>
      <c r="UF46" s="5"/>
      <c r="UG46" s="5"/>
      <c r="UH46" s="5"/>
      <c r="UI46" s="5"/>
      <c r="UJ46" s="5"/>
      <c r="UK46" s="5"/>
      <c r="UL46" s="5"/>
      <c r="UM46" s="5"/>
      <c r="UN46" s="5"/>
      <c r="UO46" s="5"/>
      <c r="UP46" s="5"/>
      <c r="UQ46" s="5"/>
      <c r="UR46" s="5"/>
      <c r="US46" s="5"/>
      <c r="UT46" s="5"/>
      <c r="UU46" s="5"/>
      <c r="UV46" s="5"/>
      <c r="UW46" s="5"/>
      <c r="UX46" s="5"/>
      <c r="UY46" s="5"/>
      <c r="UZ46" s="5"/>
      <c r="VA46" s="5"/>
      <c r="VB46" s="5"/>
      <c r="VC46" s="5"/>
      <c r="VD46" s="5"/>
      <c r="VE46" s="5"/>
      <c r="VF46" s="5"/>
      <c r="VG46" s="5"/>
      <c r="VH46" s="5"/>
      <c r="VI46" s="5"/>
      <c r="VJ46" s="5"/>
      <c r="VK46" s="5"/>
      <c r="VL46" s="5"/>
      <c r="VM46" s="5"/>
      <c r="VN46" s="5"/>
      <c r="VO46" s="5"/>
      <c r="VP46" s="5"/>
      <c r="VQ46" s="5"/>
      <c r="VR46" s="5"/>
      <c r="VS46" s="5"/>
      <c r="VT46" s="5"/>
      <c r="VU46" s="5"/>
      <c r="VV46" s="5"/>
      <c r="VW46" s="5"/>
      <c r="VX46" s="5"/>
      <c r="VY46" s="5"/>
      <c r="VZ46" s="5"/>
      <c r="WA46" s="5"/>
      <c r="WB46" s="5"/>
      <c r="WC46" s="5"/>
      <c r="WD46" s="5"/>
      <c r="WE46" s="5"/>
      <c r="WF46" s="5"/>
      <c r="WG46" s="5"/>
      <c r="WH46" s="5"/>
      <c r="WI46" s="5"/>
      <c r="WJ46" s="5"/>
      <c r="WK46" s="5"/>
      <c r="WL46" s="5"/>
      <c r="WM46" s="5"/>
      <c r="WN46" s="5"/>
      <c r="WO46" s="5"/>
      <c r="WP46" s="5"/>
      <c r="WQ46" s="5"/>
      <c r="WR46" s="5"/>
      <c r="WS46" s="5"/>
      <c r="WT46" s="5"/>
      <c r="WU46" s="5"/>
      <c r="WV46" s="5"/>
      <c r="WW46" s="5"/>
      <c r="WX46" s="5"/>
      <c r="WY46" s="5"/>
      <c r="WZ46" s="5"/>
      <c r="XA46" s="5"/>
      <c r="XB46" s="5"/>
      <c r="XC46" s="5"/>
      <c r="XD46" s="5"/>
      <c r="XE46" s="5"/>
      <c r="XF46" s="5"/>
      <c r="XG46" s="5"/>
      <c r="XH46" s="5"/>
      <c r="XI46" s="5"/>
      <c r="XJ46" s="5"/>
      <c r="XK46" s="5"/>
      <c r="XL46" s="5"/>
      <c r="XM46" s="5"/>
      <c r="XN46" s="5"/>
      <c r="XO46" s="5"/>
      <c r="XP46" s="5"/>
      <c r="XQ46" s="5"/>
      <c r="XR46" s="5"/>
      <c r="XS46" s="5"/>
      <c r="XT46" s="5"/>
      <c r="XU46" s="5"/>
      <c r="XV46" s="5"/>
      <c r="XW46" s="5"/>
      <c r="XX46" s="5"/>
      <c r="XY46" s="5"/>
      <c r="XZ46" s="5"/>
      <c r="YA46" s="5"/>
      <c r="YB46" s="5"/>
      <c r="YC46" s="5"/>
      <c r="YD46" s="5"/>
      <c r="YE46" s="5"/>
      <c r="YF46" s="5"/>
      <c r="YG46" s="5"/>
      <c r="YH46" s="5"/>
      <c r="YI46" s="5"/>
      <c r="YJ46" s="5"/>
      <c r="YK46" s="5"/>
      <c r="YL46" s="5"/>
      <c r="YM46" s="5"/>
      <c r="YN46" s="5"/>
      <c r="YO46" s="5"/>
      <c r="YP46" s="5"/>
      <c r="YQ46" s="5"/>
      <c r="YR46" s="5"/>
      <c r="YS46" s="5"/>
      <c r="YT46" s="5"/>
      <c r="YU46" s="5"/>
      <c r="YV46" s="5"/>
      <c r="YW46" s="5"/>
      <c r="YX46" s="5"/>
      <c r="YY46" s="5"/>
      <c r="YZ46" s="5"/>
      <c r="ZA46" s="5"/>
      <c r="ZB46" s="5"/>
      <c r="ZC46" s="5"/>
      <c r="ZD46" s="5"/>
      <c r="ZE46" s="5"/>
      <c r="ZF46" s="5"/>
      <c r="ZG46" s="5"/>
      <c r="ZH46" s="5"/>
      <c r="ZI46" s="5"/>
      <c r="ZJ46" s="5"/>
      <c r="ZK46" s="5"/>
      <c r="ZL46" s="5"/>
      <c r="ZM46" s="5"/>
      <c r="ZN46" s="5"/>
      <c r="ZO46" s="5"/>
      <c r="ZP46" s="5"/>
      <c r="ZQ46" s="5"/>
      <c r="ZR46" s="5"/>
      <c r="ZS46" s="5"/>
      <c r="ZT46" s="5"/>
      <c r="ZU46" s="5"/>
      <c r="ZV46" s="5"/>
      <c r="ZW46" s="5"/>
      <c r="ZX46" s="5"/>
      <c r="ZY46" s="5"/>
      <c r="ZZ46" s="5"/>
      <c r="AAA46" s="5"/>
      <c r="AAB46" s="5"/>
      <c r="AAC46" s="5"/>
      <c r="AAD46" s="5"/>
      <c r="AAE46" s="5"/>
      <c r="AAF46" s="5"/>
      <c r="AAG46" s="5"/>
      <c r="AAH46" s="5"/>
      <c r="AAI46" s="5"/>
      <c r="AAJ46" s="5"/>
      <c r="AAK46" s="5"/>
      <c r="AAL46" s="5"/>
      <c r="AAM46" s="5"/>
      <c r="AAN46" s="5"/>
      <c r="AAO46" s="5"/>
      <c r="AAP46" s="5"/>
      <c r="AAQ46" s="5"/>
      <c r="AAR46" s="5"/>
      <c r="AAS46" s="5"/>
      <c r="AAT46" s="5"/>
      <c r="AAU46" s="5"/>
      <c r="AAV46" s="5"/>
      <c r="AAW46" s="5"/>
      <c r="AAX46" s="5"/>
      <c r="AAY46" s="5"/>
      <c r="AAZ46" s="5"/>
      <c r="ABA46" s="5"/>
      <c r="ABB46" s="5"/>
      <c r="ABC46" s="5"/>
      <c r="ABD46" s="5"/>
      <c r="ABE46" s="5"/>
      <c r="ABF46" s="5"/>
      <c r="ABG46" s="5"/>
      <c r="ABH46" s="5"/>
      <c r="ABI46" s="5"/>
      <c r="ABJ46" s="5"/>
      <c r="ABK46" s="5"/>
      <c r="ABL46" s="5"/>
      <c r="ABM46" s="5"/>
      <c r="ABN46" s="5"/>
      <c r="ABO46" s="5"/>
      <c r="ABP46" s="5"/>
      <c r="ABQ46" s="5"/>
      <c r="ABR46" s="5"/>
      <c r="ABS46" s="5"/>
      <c r="ABT46" s="5"/>
      <c r="ABU46" s="5"/>
      <c r="ABV46" s="5"/>
      <c r="ABW46" s="5"/>
      <c r="ABX46" s="5"/>
      <c r="ABY46" s="5"/>
      <c r="ABZ46" s="5"/>
      <c r="ACA46" s="5"/>
      <c r="ACB46" s="5"/>
      <c r="ACC46" s="5"/>
      <c r="ACD46" s="5"/>
      <c r="ACE46" s="5"/>
      <c r="ACF46" s="5"/>
      <c r="ACG46" s="5"/>
      <c r="ACH46" s="5"/>
      <c r="ACI46" s="5"/>
      <c r="ACJ46" s="5"/>
      <c r="ACK46" s="5"/>
      <c r="ACL46" s="5"/>
      <c r="ACM46" s="5"/>
      <c r="ACN46" s="5"/>
      <c r="ACO46" s="5"/>
      <c r="ACP46" s="5"/>
      <c r="ACQ46" s="5"/>
      <c r="ACR46" s="5"/>
      <c r="ACS46" s="5"/>
      <c r="ACT46" s="5"/>
      <c r="ACU46" s="5"/>
      <c r="ACV46" s="5"/>
      <c r="ACW46" s="5"/>
      <c r="ACX46" s="5"/>
      <c r="ACY46" s="5"/>
      <c r="ACZ46" s="5"/>
      <c r="ADA46" s="5"/>
      <c r="ADB46" s="5"/>
      <c r="ADC46" s="5"/>
      <c r="ADD46" s="5"/>
      <c r="ADE46" s="5"/>
    </row>
    <row r="47" spans="1:785" ht="15" customHeight="1"/>
    <row r="48" spans="1:785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8" ht="15" customHeight="1"/>
    <row r="59" ht="15" customHeight="1"/>
  </sheetData>
  <sheetProtection algorithmName="SHA-512" hashValue="3+1B8zkLF/cu9xUagjzvkySBTN6fMXq35MSXoIs+PcQ+EeKdTRYBK4pY2vZmMXCn9tOjtO63zGb1GpZv0txQfw==" saltValue="MkMlDRFPXiqAXR84vY/q3g==" spinCount="100000" sheet="1" selectLockedCells="1"/>
  <mergeCells count="7">
    <mergeCell ref="J17:K17"/>
    <mergeCell ref="F28:H28"/>
    <mergeCell ref="F30:L32"/>
    <mergeCell ref="J13:K13"/>
    <mergeCell ref="J14:K14"/>
    <mergeCell ref="J15:K15"/>
    <mergeCell ref="J16:K16"/>
  </mergeCells>
  <pageMargins left="0.39370078740157483" right="0.39370078740157483" top="0.39370078740157483" bottom="0.39370078740157483" header="0" footer="0"/>
  <pageSetup paperSize="9" scale="86" orientation="landscape" horizontalDpi="200" verticalDpi="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E9D09-90FF-40B1-B396-CA5AD33F965A}">
  <dimension ref="A1:WVR207"/>
  <sheetViews>
    <sheetView showGridLines="0" zoomScale="90" zoomScaleNormal="90" workbookViewId="0">
      <selection activeCell="E9" sqref="E9"/>
    </sheetView>
  </sheetViews>
  <sheetFormatPr baseColWidth="10" defaultColWidth="0" defaultRowHeight="15"/>
  <cols>
    <col min="1" max="1" width="19.42578125" style="98" customWidth="1"/>
    <col min="2" max="2" width="32.7109375" style="98" customWidth="1"/>
    <col min="3" max="3" width="21.85546875" style="98" customWidth="1"/>
    <col min="4" max="4" width="36.28515625" style="98" customWidth="1"/>
    <col min="5" max="5" width="21.85546875" style="98" customWidth="1"/>
    <col min="6" max="6" width="33.5703125" style="103" customWidth="1"/>
    <col min="7" max="7" width="37.5703125" style="98" customWidth="1"/>
    <col min="8" max="8" width="2.140625" style="98" hidden="1"/>
    <col min="9" max="9" width="9.140625" style="98" hidden="1"/>
    <col min="10" max="10" width="15.28515625" style="98" hidden="1"/>
    <col min="11" max="250" width="9.140625" style="98" hidden="1"/>
    <col min="251" max="251" width="12" style="98" hidden="1"/>
    <col min="252" max="252" width="11.140625" style="98" hidden="1"/>
    <col min="253" max="253" width="12.42578125" style="98" hidden="1"/>
    <col min="254" max="254" width="13.7109375" style="98" hidden="1"/>
    <col min="255" max="255" width="13.28515625" style="98" hidden="1"/>
    <col min="256" max="256" width="13.7109375" style="98" hidden="1"/>
    <col min="257" max="257" width="13.140625" style="98" hidden="1"/>
    <col min="258" max="258" width="12.85546875" style="98" hidden="1"/>
    <col min="259" max="259" width="17.140625" style="98" hidden="1"/>
    <col min="260" max="260" width="33.85546875" style="98" hidden="1"/>
    <col min="261" max="261" width="11.7109375" style="98" hidden="1"/>
    <col min="262" max="262" width="14.140625" style="98" hidden="1"/>
    <col min="263" max="263" width="10.7109375" style="98" hidden="1"/>
    <col min="264" max="264" width="2.140625" style="98" hidden="1"/>
    <col min="265" max="265" width="9.140625" style="98" hidden="1"/>
    <col min="266" max="266" width="15.28515625" style="98" hidden="1"/>
    <col min="267" max="506" width="9.140625" style="98" hidden="1"/>
    <col min="507" max="507" width="12" style="98" hidden="1"/>
    <col min="508" max="508" width="11.140625" style="98" hidden="1"/>
    <col min="509" max="509" width="12.42578125" style="98" hidden="1"/>
    <col min="510" max="510" width="13.7109375" style="98" hidden="1"/>
    <col min="511" max="511" width="13.28515625" style="98" hidden="1"/>
    <col min="512" max="512" width="13.7109375" style="98" hidden="1"/>
    <col min="513" max="513" width="13.140625" style="98" hidden="1"/>
    <col min="514" max="514" width="12.85546875" style="98" hidden="1"/>
    <col min="515" max="515" width="17.140625" style="98" hidden="1"/>
    <col min="516" max="516" width="33.85546875" style="98" hidden="1"/>
    <col min="517" max="517" width="11.7109375" style="98" hidden="1"/>
    <col min="518" max="518" width="14.140625" style="98" hidden="1"/>
    <col min="519" max="519" width="10.7109375" style="98" hidden="1"/>
    <col min="520" max="520" width="2.140625" style="98" hidden="1"/>
    <col min="521" max="521" width="9.140625" style="98" hidden="1"/>
    <col min="522" max="522" width="15.28515625" style="98" hidden="1"/>
    <col min="523" max="762" width="9.140625" style="98" hidden="1"/>
    <col min="763" max="763" width="12" style="98" hidden="1"/>
    <col min="764" max="764" width="11.140625" style="98" hidden="1"/>
    <col min="765" max="765" width="12.42578125" style="98" hidden="1"/>
    <col min="766" max="766" width="13.7109375" style="98" hidden="1"/>
    <col min="767" max="767" width="13.28515625" style="98" hidden="1"/>
    <col min="768" max="768" width="13.7109375" style="98" hidden="1"/>
    <col min="769" max="769" width="13.140625" style="98" hidden="1"/>
    <col min="770" max="770" width="12.85546875" style="98" hidden="1"/>
    <col min="771" max="771" width="17.140625" style="98" hidden="1"/>
    <col min="772" max="772" width="33.85546875" style="98" hidden="1"/>
    <col min="773" max="773" width="11.7109375" style="98" hidden="1"/>
    <col min="774" max="774" width="14.140625" style="98" hidden="1"/>
    <col min="775" max="775" width="10.7109375" style="98" hidden="1"/>
    <col min="776" max="776" width="2.140625" style="98" hidden="1"/>
    <col min="777" max="777" width="9.140625" style="98" hidden="1"/>
    <col min="778" max="778" width="15.28515625" style="98" hidden="1"/>
    <col min="779" max="1018" width="9.140625" style="98" hidden="1"/>
    <col min="1019" max="1019" width="12" style="98" hidden="1"/>
    <col min="1020" max="1020" width="11.140625" style="98" hidden="1"/>
    <col min="1021" max="1021" width="12.42578125" style="98" hidden="1"/>
    <col min="1022" max="1022" width="13.7109375" style="98" hidden="1"/>
    <col min="1023" max="1023" width="13.28515625" style="98" hidden="1"/>
    <col min="1024" max="1024" width="13.7109375" style="98" hidden="1"/>
    <col min="1025" max="1025" width="13.140625" style="98" hidden="1"/>
    <col min="1026" max="1026" width="12.85546875" style="98" hidden="1"/>
    <col min="1027" max="1027" width="17.140625" style="98" hidden="1"/>
    <col min="1028" max="1028" width="33.85546875" style="98" hidden="1"/>
    <col min="1029" max="1029" width="11.7109375" style="98" hidden="1"/>
    <col min="1030" max="1030" width="14.140625" style="98" hidden="1"/>
    <col min="1031" max="1031" width="10.7109375" style="98" hidden="1"/>
    <col min="1032" max="1032" width="2.140625" style="98" hidden="1"/>
    <col min="1033" max="1033" width="9.140625" style="98" hidden="1"/>
    <col min="1034" max="1034" width="15.28515625" style="98" hidden="1"/>
    <col min="1035" max="1274" width="9.140625" style="98" hidden="1"/>
    <col min="1275" max="1275" width="12" style="98" hidden="1"/>
    <col min="1276" max="1276" width="11.140625" style="98" hidden="1"/>
    <col min="1277" max="1277" width="12.42578125" style="98" hidden="1"/>
    <col min="1278" max="1278" width="13.7109375" style="98" hidden="1"/>
    <col min="1279" max="1279" width="13.28515625" style="98" hidden="1"/>
    <col min="1280" max="1280" width="13.7109375" style="98" hidden="1"/>
    <col min="1281" max="1281" width="13.140625" style="98" hidden="1"/>
    <col min="1282" max="1282" width="12.85546875" style="98" hidden="1"/>
    <col min="1283" max="1283" width="17.140625" style="98" hidden="1"/>
    <col min="1284" max="1284" width="33.85546875" style="98" hidden="1"/>
    <col min="1285" max="1285" width="11.7109375" style="98" hidden="1"/>
    <col min="1286" max="1286" width="14.140625" style="98" hidden="1"/>
    <col min="1287" max="1287" width="10.7109375" style="98" hidden="1"/>
    <col min="1288" max="1288" width="2.140625" style="98" hidden="1"/>
    <col min="1289" max="1289" width="9.140625" style="98" hidden="1"/>
    <col min="1290" max="1290" width="15.28515625" style="98" hidden="1"/>
    <col min="1291" max="1530" width="9.140625" style="98" hidden="1"/>
    <col min="1531" max="1531" width="12" style="98" hidden="1"/>
    <col min="1532" max="1532" width="11.140625" style="98" hidden="1"/>
    <col min="1533" max="1533" width="12.42578125" style="98" hidden="1"/>
    <col min="1534" max="1534" width="13.7109375" style="98" hidden="1"/>
    <col min="1535" max="1535" width="13.28515625" style="98" hidden="1"/>
    <col min="1536" max="1536" width="13.7109375" style="98" hidden="1"/>
    <col min="1537" max="1537" width="13.140625" style="98" hidden="1"/>
    <col min="1538" max="1538" width="12.85546875" style="98" hidden="1"/>
    <col min="1539" max="1539" width="17.140625" style="98" hidden="1"/>
    <col min="1540" max="1540" width="33.85546875" style="98" hidden="1"/>
    <col min="1541" max="1541" width="11.7109375" style="98" hidden="1"/>
    <col min="1542" max="1542" width="14.140625" style="98" hidden="1"/>
    <col min="1543" max="1543" width="10.7109375" style="98" hidden="1"/>
    <col min="1544" max="1544" width="2.140625" style="98" hidden="1"/>
    <col min="1545" max="1545" width="9.140625" style="98" hidden="1"/>
    <col min="1546" max="1546" width="15.28515625" style="98" hidden="1"/>
    <col min="1547" max="1786" width="9.140625" style="98" hidden="1"/>
    <col min="1787" max="1787" width="12" style="98" hidden="1"/>
    <col min="1788" max="1788" width="11.140625" style="98" hidden="1"/>
    <col min="1789" max="1789" width="12.42578125" style="98" hidden="1"/>
    <col min="1790" max="1790" width="13.7109375" style="98" hidden="1"/>
    <col min="1791" max="1791" width="13.28515625" style="98" hidden="1"/>
    <col min="1792" max="1792" width="13.7109375" style="98" hidden="1"/>
    <col min="1793" max="1793" width="13.140625" style="98" hidden="1"/>
    <col min="1794" max="1794" width="12.85546875" style="98" hidden="1"/>
    <col min="1795" max="1795" width="17.140625" style="98" hidden="1"/>
    <col min="1796" max="1796" width="33.85546875" style="98" hidden="1"/>
    <col min="1797" max="1797" width="11.7109375" style="98" hidden="1"/>
    <col min="1798" max="1798" width="14.140625" style="98" hidden="1"/>
    <col min="1799" max="1799" width="10.7109375" style="98" hidden="1"/>
    <col min="1800" max="1800" width="2.140625" style="98" hidden="1"/>
    <col min="1801" max="1801" width="9.140625" style="98" hidden="1"/>
    <col min="1802" max="1802" width="15.28515625" style="98" hidden="1"/>
    <col min="1803" max="2042" width="9.140625" style="98" hidden="1"/>
    <col min="2043" max="2043" width="12" style="98" hidden="1"/>
    <col min="2044" max="2044" width="11.140625" style="98" hidden="1"/>
    <col min="2045" max="2045" width="12.42578125" style="98" hidden="1"/>
    <col min="2046" max="2046" width="13.7109375" style="98" hidden="1"/>
    <col min="2047" max="2047" width="13.28515625" style="98" hidden="1"/>
    <col min="2048" max="2048" width="13.7109375" style="98" hidden="1"/>
    <col min="2049" max="2049" width="13.140625" style="98" hidden="1"/>
    <col min="2050" max="2050" width="12.85546875" style="98" hidden="1"/>
    <col min="2051" max="2051" width="17.140625" style="98" hidden="1"/>
    <col min="2052" max="2052" width="33.85546875" style="98" hidden="1"/>
    <col min="2053" max="2053" width="11.7109375" style="98" hidden="1"/>
    <col min="2054" max="2054" width="14.140625" style="98" hidden="1"/>
    <col min="2055" max="2055" width="10.7109375" style="98" hidden="1"/>
    <col min="2056" max="2056" width="2.140625" style="98" hidden="1"/>
    <col min="2057" max="2057" width="9.140625" style="98" hidden="1"/>
    <col min="2058" max="2058" width="15.28515625" style="98" hidden="1"/>
    <col min="2059" max="2298" width="9.140625" style="98" hidden="1"/>
    <col min="2299" max="2299" width="12" style="98" hidden="1"/>
    <col min="2300" max="2300" width="11.140625" style="98" hidden="1"/>
    <col min="2301" max="2301" width="12.42578125" style="98" hidden="1"/>
    <col min="2302" max="2302" width="13.7109375" style="98" hidden="1"/>
    <col min="2303" max="2303" width="13.28515625" style="98" hidden="1"/>
    <col min="2304" max="2304" width="13.7109375" style="98" hidden="1"/>
    <col min="2305" max="2305" width="13.140625" style="98" hidden="1"/>
    <col min="2306" max="2306" width="12.85546875" style="98" hidden="1"/>
    <col min="2307" max="2307" width="17.140625" style="98" hidden="1"/>
    <col min="2308" max="2308" width="33.85546875" style="98" hidden="1"/>
    <col min="2309" max="2309" width="11.7109375" style="98" hidden="1"/>
    <col min="2310" max="2310" width="14.140625" style="98" hidden="1"/>
    <col min="2311" max="2311" width="10.7109375" style="98" hidden="1"/>
    <col min="2312" max="2312" width="2.140625" style="98" hidden="1"/>
    <col min="2313" max="2313" width="9.140625" style="98" hidden="1"/>
    <col min="2314" max="2314" width="15.28515625" style="98" hidden="1"/>
    <col min="2315" max="2554" width="9.140625" style="98" hidden="1"/>
    <col min="2555" max="2555" width="12" style="98" hidden="1"/>
    <col min="2556" max="2556" width="11.140625" style="98" hidden="1"/>
    <col min="2557" max="2557" width="12.42578125" style="98" hidden="1"/>
    <col min="2558" max="2558" width="13.7109375" style="98" hidden="1"/>
    <col min="2559" max="2559" width="13.28515625" style="98" hidden="1"/>
    <col min="2560" max="2560" width="13.7109375" style="98" hidden="1"/>
    <col min="2561" max="2561" width="13.140625" style="98" hidden="1"/>
    <col min="2562" max="2562" width="12.85546875" style="98" hidden="1"/>
    <col min="2563" max="2563" width="17.140625" style="98" hidden="1"/>
    <col min="2564" max="2564" width="33.85546875" style="98" hidden="1"/>
    <col min="2565" max="2565" width="11.7109375" style="98" hidden="1"/>
    <col min="2566" max="2566" width="14.140625" style="98" hidden="1"/>
    <col min="2567" max="2567" width="10.7109375" style="98" hidden="1"/>
    <col min="2568" max="2568" width="2.140625" style="98" hidden="1"/>
    <col min="2569" max="2569" width="9.140625" style="98" hidden="1"/>
    <col min="2570" max="2570" width="15.28515625" style="98" hidden="1"/>
    <col min="2571" max="2810" width="9.140625" style="98" hidden="1"/>
    <col min="2811" max="2811" width="12" style="98" hidden="1"/>
    <col min="2812" max="2812" width="11.140625" style="98" hidden="1"/>
    <col min="2813" max="2813" width="12.42578125" style="98" hidden="1"/>
    <col min="2814" max="2814" width="13.7109375" style="98" hidden="1"/>
    <col min="2815" max="2815" width="13.28515625" style="98" hidden="1"/>
    <col min="2816" max="2816" width="13.7109375" style="98" hidden="1"/>
    <col min="2817" max="2817" width="13.140625" style="98" hidden="1"/>
    <col min="2818" max="2818" width="12.85546875" style="98" hidden="1"/>
    <col min="2819" max="2819" width="17.140625" style="98" hidden="1"/>
    <col min="2820" max="2820" width="33.85546875" style="98" hidden="1"/>
    <col min="2821" max="2821" width="11.7109375" style="98" hidden="1"/>
    <col min="2822" max="2822" width="14.140625" style="98" hidden="1"/>
    <col min="2823" max="2823" width="10.7109375" style="98" hidden="1"/>
    <col min="2824" max="2824" width="2.140625" style="98" hidden="1"/>
    <col min="2825" max="2825" width="9.140625" style="98" hidden="1"/>
    <col min="2826" max="2826" width="15.28515625" style="98" hidden="1"/>
    <col min="2827" max="3066" width="9.140625" style="98" hidden="1"/>
    <col min="3067" max="3067" width="12" style="98" hidden="1"/>
    <col min="3068" max="3068" width="11.140625" style="98" hidden="1"/>
    <col min="3069" max="3069" width="12.42578125" style="98" hidden="1"/>
    <col min="3070" max="3070" width="13.7109375" style="98" hidden="1"/>
    <col min="3071" max="3071" width="13.28515625" style="98" hidden="1"/>
    <col min="3072" max="3072" width="13.7109375" style="98" hidden="1"/>
    <col min="3073" max="3073" width="13.140625" style="98" hidden="1"/>
    <col min="3074" max="3074" width="12.85546875" style="98" hidden="1"/>
    <col min="3075" max="3075" width="17.140625" style="98" hidden="1"/>
    <col min="3076" max="3076" width="33.85546875" style="98" hidden="1"/>
    <col min="3077" max="3077" width="11.7109375" style="98" hidden="1"/>
    <col min="3078" max="3078" width="14.140625" style="98" hidden="1"/>
    <col min="3079" max="3079" width="10.7109375" style="98" hidden="1"/>
    <col min="3080" max="3080" width="2.140625" style="98" hidden="1"/>
    <col min="3081" max="3081" width="9.140625" style="98" hidden="1"/>
    <col min="3082" max="3082" width="15.28515625" style="98" hidden="1"/>
    <col min="3083" max="3322" width="9.140625" style="98" hidden="1"/>
    <col min="3323" max="3323" width="12" style="98" hidden="1"/>
    <col min="3324" max="3324" width="11.140625" style="98" hidden="1"/>
    <col min="3325" max="3325" width="12.42578125" style="98" hidden="1"/>
    <col min="3326" max="3326" width="13.7109375" style="98" hidden="1"/>
    <col min="3327" max="3327" width="13.28515625" style="98" hidden="1"/>
    <col min="3328" max="3328" width="13.7109375" style="98" hidden="1"/>
    <col min="3329" max="3329" width="13.140625" style="98" hidden="1"/>
    <col min="3330" max="3330" width="12.85546875" style="98" hidden="1"/>
    <col min="3331" max="3331" width="17.140625" style="98" hidden="1"/>
    <col min="3332" max="3332" width="33.85546875" style="98" hidden="1"/>
    <col min="3333" max="3333" width="11.7109375" style="98" hidden="1"/>
    <col min="3334" max="3334" width="14.140625" style="98" hidden="1"/>
    <col min="3335" max="3335" width="10.7109375" style="98" hidden="1"/>
    <col min="3336" max="3336" width="2.140625" style="98" hidden="1"/>
    <col min="3337" max="3337" width="9.140625" style="98" hidden="1"/>
    <col min="3338" max="3338" width="15.28515625" style="98" hidden="1"/>
    <col min="3339" max="3578" width="9.140625" style="98" hidden="1"/>
    <col min="3579" max="3579" width="12" style="98" hidden="1"/>
    <col min="3580" max="3580" width="11.140625" style="98" hidden="1"/>
    <col min="3581" max="3581" width="12.42578125" style="98" hidden="1"/>
    <col min="3582" max="3582" width="13.7109375" style="98" hidden="1"/>
    <col min="3583" max="3583" width="13.28515625" style="98" hidden="1"/>
    <col min="3584" max="3584" width="13.7109375" style="98" hidden="1"/>
    <col min="3585" max="3585" width="13.140625" style="98" hidden="1"/>
    <col min="3586" max="3586" width="12.85546875" style="98" hidden="1"/>
    <col min="3587" max="3587" width="17.140625" style="98" hidden="1"/>
    <col min="3588" max="3588" width="33.85546875" style="98" hidden="1"/>
    <col min="3589" max="3589" width="11.7109375" style="98" hidden="1"/>
    <col min="3590" max="3590" width="14.140625" style="98" hidden="1"/>
    <col min="3591" max="3591" width="10.7109375" style="98" hidden="1"/>
    <col min="3592" max="3592" width="2.140625" style="98" hidden="1"/>
    <col min="3593" max="3593" width="9.140625" style="98" hidden="1"/>
    <col min="3594" max="3594" width="15.28515625" style="98" hidden="1"/>
    <col min="3595" max="3834" width="9.140625" style="98" hidden="1"/>
    <col min="3835" max="3835" width="12" style="98" hidden="1"/>
    <col min="3836" max="3836" width="11.140625" style="98" hidden="1"/>
    <col min="3837" max="3837" width="12.42578125" style="98" hidden="1"/>
    <col min="3838" max="3838" width="13.7109375" style="98" hidden="1"/>
    <col min="3839" max="3839" width="13.28515625" style="98" hidden="1"/>
    <col min="3840" max="3840" width="13.7109375" style="98" hidden="1"/>
    <col min="3841" max="3841" width="13.140625" style="98" hidden="1"/>
    <col min="3842" max="3842" width="12.85546875" style="98" hidden="1"/>
    <col min="3843" max="3843" width="17.140625" style="98" hidden="1"/>
    <col min="3844" max="3844" width="33.85546875" style="98" hidden="1"/>
    <col min="3845" max="3845" width="11.7109375" style="98" hidden="1"/>
    <col min="3846" max="3846" width="14.140625" style="98" hidden="1"/>
    <col min="3847" max="3847" width="10.7109375" style="98" hidden="1"/>
    <col min="3848" max="3848" width="2.140625" style="98" hidden="1"/>
    <col min="3849" max="3849" width="9.140625" style="98" hidden="1"/>
    <col min="3850" max="3850" width="15.28515625" style="98" hidden="1"/>
    <col min="3851" max="4090" width="9.140625" style="98" hidden="1"/>
    <col min="4091" max="4091" width="12" style="98" hidden="1"/>
    <col min="4092" max="4092" width="11.140625" style="98" hidden="1"/>
    <col min="4093" max="4093" width="12.42578125" style="98" hidden="1"/>
    <col min="4094" max="4094" width="13.7109375" style="98" hidden="1"/>
    <col min="4095" max="4095" width="13.28515625" style="98" hidden="1"/>
    <col min="4096" max="4096" width="13.7109375" style="98" hidden="1"/>
    <col min="4097" max="4097" width="13.140625" style="98" hidden="1"/>
    <col min="4098" max="4098" width="12.85546875" style="98" hidden="1"/>
    <col min="4099" max="4099" width="17.140625" style="98" hidden="1"/>
    <col min="4100" max="4100" width="33.85546875" style="98" hidden="1"/>
    <col min="4101" max="4101" width="11.7109375" style="98" hidden="1"/>
    <col min="4102" max="4102" width="14.140625" style="98" hidden="1"/>
    <col min="4103" max="4103" width="10.7109375" style="98" hidden="1"/>
    <col min="4104" max="4104" width="2.140625" style="98" hidden="1"/>
    <col min="4105" max="4105" width="9.140625" style="98" hidden="1"/>
    <col min="4106" max="4106" width="15.28515625" style="98" hidden="1"/>
    <col min="4107" max="4346" width="9.140625" style="98" hidden="1"/>
    <col min="4347" max="4347" width="12" style="98" hidden="1"/>
    <col min="4348" max="4348" width="11.140625" style="98" hidden="1"/>
    <col min="4349" max="4349" width="12.42578125" style="98" hidden="1"/>
    <col min="4350" max="4350" width="13.7109375" style="98" hidden="1"/>
    <col min="4351" max="4351" width="13.28515625" style="98" hidden="1"/>
    <col min="4352" max="4352" width="13.7109375" style="98" hidden="1"/>
    <col min="4353" max="4353" width="13.140625" style="98" hidden="1"/>
    <col min="4354" max="4354" width="12.85546875" style="98" hidden="1"/>
    <col min="4355" max="4355" width="17.140625" style="98" hidden="1"/>
    <col min="4356" max="4356" width="33.85546875" style="98" hidden="1"/>
    <col min="4357" max="4357" width="11.7109375" style="98" hidden="1"/>
    <col min="4358" max="4358" width="14.140625" style="98" hidden="1"/>
    <col min="4359" max="4359" width="10.7109375" style="98" hidden="1"/>
    <col min="4360" max="4360" width="2.140625" style="98" hidden="1"/>
    <col min="4361" max="4361" width="9.140625" style="98" hidden="1"/>
    <col min="4362" max="4362" width="15.28515625" style="98" hidden="1"/>
    <col min="4363" max="4602" width="9.140625" style="98" hidden="1"/>
    <col min="4603" max="4603" width="12" style="98" hidden="1"/>
    <col min="4604" max="4604" width="11.140625" style="98" hidden="1"/>
    <col min="4605" max="4605" width="12.42578125" style="98" hidden="1"/>
    <col min="4606" max="4606" width="13.7109375" style="98" hidden="1"/>
    <col min="4607" max="4607" width="13.28515625" style="98" hidden="1"/>
    <col min="4608" max="4608" width="13.7109375" style="98" hidden="1"/>
    <col min="4609" max="4609" width="13.140625" style="98" hidden="1"/>
    <col min="4610" max="4610" width="12.85546875" style="98" hidden="1"/>
    <col min="4611" max="4611" width="17.140625" style="98" hidden="1"/>
    <col min="4612" max="4612" width="33.85546875" style="98" hidden="1"/>
    <col min="4613" max="4613" width="11.7109375" style="98" hidden="1"/>
    <col min="4614" max="4614" width="14.140625" style="98" hidden="1"/>
    <col min="4615" max="4615" width="10.7109375" style="98" hidden="1"/>
    <col min="4616" max="4616" width="2.140625" style="98" hidden="1"/>
    <col min="4617" max="4617" width="9.140625" style="98" hidden="1"/>
    <col min="4618" max="4618" width="15.28515625" style="98" hidden="1"/>
    <col min="4619" max="4858" width="9.140625" style="98" hidden="1"/>
    <col min="4859" max="4859" width="12" style="98" hidden="1"/>
    <col min="4860" max="4860" width="11.140625" style="98" hidden="1"/>
    <col min="4861" max="4861" width="12.42578125" style="98" hidden="1"/>
    <col min="4862" max="4862" width="13.7109375" style="98" hidden="1"/>
    <col min="4863" max="4863" width="13.28515625" style="98" hidden="1"/>
    <col min="4864" max="4864" width="13.7109375" style="98" hidden="1"/>
    <col min="4865" max="4865" width="13.140625" style="98" hidden="1"/>
    <col min="4866" max="4866" width="12.85546875" style="98" hidden="1"/>
    <col min="4867" max="4867" width="17.140625" style="98" hidden="1"/>
    <col min="4868" max="4868" width="33.85546875" style="98" hidden="1"/>
    <col min="4869" max="4869" width="11.7109375" style="98" hidden="1"/>
    <col min="4870" max="4870" width="14.140625" style="98" hidden="1"/>
    <col min="4871" max="4871" width="10.7109375" style="98" hidden="1"/>
    <col min="4872" max="4872" width="2.140625" style="98" hidden="1"/>
    <col min="4873" max="4873" width="9.140625" style="98" hidden="1"/>
    <col min="4874" max="4874" width="15.28515625" style="98" hidden="1"/>
    <col min="4875" max="5114" width="9.140625" style="98" hidden="1"/>
    <col min="5115" max="5115" width="12" style="98" hidden="1"/>
    <col min="5116" max="5116" width="11.140625" style="98" hidden="1"/>
    <col min="5117" max="5117" width="12.42578125" style="98" hidden="1"/>
    <col min="5118" max="5118" width="13.7109375" style="98" hidden="1"/>
    <col min="5119" max="5119" width="13.28515625" style="98" hidden="1"/>
    <col min="5120" max="5120" width="13.7109375" style="98" hidden="1"/>
    <col min="5121" max="5121" width="13.140625" style="98" hidden="1"/>
    <col min="5122" max="5122" width="12.85546875" style="98" hidden="1"/>
    <col min="5123" max="5123" width="17.140625" style="98" hidden="1"/>
    <col min="5124" max="5124" width="33.85546875" style="98" hidden="1"/>
    <col min="5125" max="5125" width="11.7109375" style="98" hidden="1"/>
    <col min="5126" max="5126" width="14.140625" style="98" hidden="1"/>
    <col min="5127" max="5127" width="10.7109375" style="98" hidden="1"/>
    <col min="5128" max="5128" width="2.140625" style="98" hidden="1"/>
    <col min="5129" max="5129" width="9.140625" style="98" hidden="1"/>
    <col min="5130" max="5130" width="15.28515625" style="98" hidden="1"/>
    <col min="5131" max="5370" width="9.140625" style="98" hidden="1"/>
    <col min="5371" max="5371" width="12" style="98" hidden="1"/>
    <col min="5372" max="5372" width="11.140625" style="98" hidden="1"/>
    <col min="5373" max="5373" width="12.42578125" style="98" hidden="1"/>
    <col min="5374" max="5374" width="13.7109375" style="98" hidden="1"/>
    <col min="5375" max="5375" width="13.28515625" style="98" hidden="1"/>
    <col min="5376" max="5376" width="13.7109375" style="98" hidden="1"/>
    <col min="5377" max="5377" width="13.140625" style="98" hidden="1"/>
    <col min="5378" max="5378" width="12.85546875" style="98" hidden="1"/>
    <col min="5379" max="5379" width="17.140625" style="98" hidden="1"/>
    <col min="5380" max="5380" width="33.85546875" style="98" hidden="1"/>
    <col min="5381" max="5381" width="11.7109375" style="98" hidden="1"/>
    <col min="5382" max="5382" width="14.140625" style="98" hidden="1"/>
    <col min="5383" max="5383" width="10.7109375" style="98" hidden="1"/>
    <col min="5384" max="5384" width="2.140625" style="98" hidden="1"/>
    <col min="5385" max="5385" width="9.140625" style="98" hidden="1"/>
    <col min="5386" max="5386" width="15.28515625" style="98" hidden="1"/>
    <col min="5387" max="5626" width="9.140625" style="98" hidden="1"/>
    <col min="5627" max="5627" width="12" style="98" hidden="1"/>
    <col min="5628" max="5628" width="11.140625" style="98" hidden="1"/>
    <col min="5629" max="5629" width="12.42578125" style="98" hidden="1"/>
    <col min="5630" max="5630" width="13.7109375" style="98" hidden="1"/>
    <col min="5631" max="5631" width="13.28515625" style="98" hidden="1"/>
    <col min="5632" max="5632" width="13.7109375" style="98" hidden="1"/>
    <col min="5633" max="5633" width="13.140625" style="98" hidden="1"/>
    <col min="5634" max="5634" width="12.85546875" style="98" hidden="1"/>
    <col min="5635" max="5635" width="17.140625" style="98" hidden="1"/>
    <col min="5636" max="5636" width="33.85546875" style="98" hidden="1"/>
    <col min="5637" max="5637" width="11.7109375" style="98" hidden="1"/>
    <col min="5638" max="5638" width="14.140625" style="98" hidden="1"/>
    <col min="5639" max="5639" width="10.7109375" style="98" hidden="1"/>
    <col min="5640" max="5640" width="2.140625" style="98" hidden="1"/>
    <col min="5641" max="5641" width="9.140625" style="98" hidden="1"/>
    <col min="5642" max="5642" width="15.28515625" style="98" hidden="1"/>
    <col min="5643" max="5882" width="9.140625" style="98" hidden="1"/>
    <col min="5883" max="5883" width="12" style="98" hidden="1"/>
    <col min="5884" max="5884" width="11.140625" style="98" hidden="1"/>
    <col min="5885" max="5885" width="12.42578125" style="98" hidden="1"/>
    <col min="5886" max="5886" width="13.7109375" style="98" hidden="1"/>
    <col min="5887" max="5887" width="13.28515625" style="98" hidden="1"/>
    <col min="5888" max="5888" width="13.7109375" style="98" hidden="1"/>
    <col min="5889" max="5889" width="13.140625" style="98" hidden="1"/>
    <col min="5890" max="5890" width="12.85546875" style="98" hidden="1"/>
    <col min="5891" max="5891" width="17.140625" style="98" hidden="1"/>
    <col min="5892" max="5892" width="33.85546875" style="98" hidden="1"/>
    <col min="5893" max="5893" width="11.7109375" style="98" hidden="1"/>
    <col min="5894" max="5894" width="14.140625" style="98" hidden="1"/>
    <col min="5895" max="5895" width="10.7109375" style="98" hidden="1"/>
    <col min="5896" max="5896" width="2.140625" style="98" hidden="1"/>
    <col min="5897" max="5897" width="9.140625" style="98" hidden="1"/>
    <col min="5898" max="5898" width="15.28515625" style="98" hidden="1"/>
    <col min="5899" max="6138" width="9.140625" style="98" hidden="1"/>
    <col min="6139" max="6139" width="12" style="98" hidden="1"/>
    <col min="6140" max="6140" width="11.140625" style="98" hidden="1"/>
    <col min="6141" max="6141" width="12.42578125" style="98" hidden="1"/>
    <col min="6142" max="6142" width="13.7109375" style="98" hidden="1"/>
    <col min="6143" max="6143" width="13.28515625" style="98" hidden="1"/>
    <col min="6144" max="6144" width="13.7109375" style="98" hidden="1"/>
    <col min="6145" max="6145" width="13.140625" style="98" hidden="1"/>
    <col min="6146" max="6146" width="12.85546875" style="98" hidden="1"/>
    <col min="6147" max="6147" width="17.140625" style="98" hidden="1"/>
    <col min="6148" max="6148" width="33.85546875" style="98" hidden="1"/>
    <col min="6149" max="6149" width="11.7109375" style="98" hidden="1"/>
    <col min="6150" max="6150" width="14.140625" style="98" hidden="1"/>
    <col min="6151" max="6151" width="10.7109375" style="98" hidden="1"/>
    <col min="6152" max="6152" width="2.140625" style="98" hidden="1"/>
    <col min="6153" max="6153" width="9.140625" style="98" hidden="1"/>
    <col min="6154" max="6154" width="15.28515625" style="98" hidden="1"/>
    <col min="6155" max="6394" width="9.140625" style="98" hidden="1"/>
    <col min="6395" max="6395" width="12" style="98" hidden="1"/>
    <col min="6396" max="6396" width="11.140625" style="98" hidden="1"/>
    <col min="6397" max="6397" width="12.42578125" style="98" hidden="1"/>
    <col min="6398" max="6398" width="13.7109375" style="98" hidden="1"/>
    <col min="6399" max="6399" width="13.28515625" style="98" hidden="1"/>
    <col min="6400" max="6400" width="13.7109375" style="98" hidden="1"/>
    <col min="6401" max="6401" width="13.140625" style="98" hidden="1"/>
    <col min="6402" max="6402" width="12.85546875" style="98" hidden="1"/>
    <col min="6403" max="6403" width="17.140625" style="98" hidden="1"/>
    <col min="6404" max="6404" width="33.85546875" style="98" hidden="1"/>
    <col min="6405" max="6405" width="11.7109375" style="98" hidden="1"/>
    <col min="6406" max="6406" width="14.140625" style="98" hidden="1"/>
    <col min="6407" max="6407" width="10.7109375" style="98" hidden="1"/>
    <col min="6408" max="6408" width="2.140625" style="98" hidden="1"/>
    <col min="6409" max="6409" width="9.140625" style="98" hidden="1"/>
    <col min="6410" max="6410" width="15.28515625" style="98" hidden="1"/>
    <col min="6411" max="6650" width="9.140625" style="98" hidden="1"/>
    <col min="6651" max="6651" width="12" style="98" hidden="1"/>
    <col min="6652" max="6652" width="11.140625" style="98" hidden="1"/>
    <col min="6653" max="6653" width="12.42578125" style="98" hidden="1"/>
    <col min="6654" max="6654" width="13.7109375" style="98" hidden="1"/>
    <col min="6655" max="6655" width="13.28515625" style="98" hidden="1"/>
    <col min="6656" max="6656" width="13.7109375" style="98" hidden="1"/>
    <col min="6657" max="6657" width="13.140625" style="98" hidden="1"/>
    <col min="6658" max="6658" width="12.85546875" style="98" hidden="1"/>
    <col min="6659" max="6659" width="17.140625" style="98" hidden="1"/>
    <col min="6660" max="6660" width="33.85546875" style="98" hidden="1"/>
    <col min="6661" max="6661" width="11.7109375" style="98" hidden="1"/>
    <col min="6662" max="6662" width="14.140625" style="98" hidden="1"/>
    <col min="6663" max="6663" width="10.7109375" style="98" hidden="1"/>
    <col min="6664" max="6664" width="2.140625" style="98" hidden="1"/>
    <col min="6665" max="6665" width="9.140625" style="98" hidden="1"/>
    <col min="6666" max="6666" width="15.28515625" style="98" hidden="1"/>
    <col min="6667" max="6906" width="9.140625" style="98" hidden="1"/>
    <col min="6907" max="6907" width="12" style="98" hidden="1"/>
    <col min="6908" max="6908" width="11.140625" style="98" hidden="1"/>
    <col min="6909" max="6909" width="12.42578125" style="98" hidden="1"/>
    <col min="6910" max="6910" width="13.7109375" style="98" hidden="1"/>
    <col min="6911" max="6911" width="13.28515625" style="98" hidden="1"/>
    <col min="6912" max="6912" width="13.7109375" style="98" hidden="1"/>
    <col min="6913" max="6913" width="13.140625" style="98" hidden="1"/>
    <col min="6914" max="6914" width="12.85546875" style="98" hidden="1"/>
    <col min="6915" max="6915" width="17.140625" style="98" hidden="1"/>
    <col min="6916" max="6916" width="33.85546875" style="98" hidden="1"/>
    <col min="6917" max="6917" width="11.7109375" style="98" hidden="1"/>
    <col min="6918" max="6918" width="14.140625" style="98" hidden="1"/>
    <col min="6919" max="6919" width="10.7109375" style="98" hidden="1"/>
    <col min="6920" max="6920" width="2.140625" style="98" hidden="1"/>
    <col min="6921" max="6921" width="9.140625" style="98" hidden="1"/>
    <col min="6922" max="6922" width="15.28515625" style="98" hidden="1"/>
    <col min="6923" max="7162" width="9.140625" style="98" hidden="1"/>
    <col min="7163" max="7163" width="12" style="98" hidden="1"/>
    <col min="7164" max="7164" width="11.140625" style="98" hidden="1"/>
    <col min="7165" max="7165" width="12.42578125" style="98" hidden="1"/>
    <col min="7166" max="7166" width="13.7109375" style="98" hidden="1"/>
    <col min="7167" max="7167" width="13.28515625" style="98" hidden="1"/>
    <col min="7168" max="7168" width="13.7109375" style="98" hidden="1"/>
    <col min="7169" max="7169" width="13.140625" style="98" hidden="1"/>
    <col min="7170" max="7170" width="12.85546875" style="98" hidden="1"/>
    <col min="7171" max="7171" width="17.140625" style="98" hidden="1"/>
    <col min="7172" max="7172" width="33.85546875" style="98" hidden="1"/>
    <col min="7173" max="7173" width="11.7109375" style="98" hidden="1"/>
    <col min="7174" max="7174" width="14.140625" style="98" hidden="1"/>
    <col min="7175" max="7175" width="10.7109375" style="98" hidden="1"/>
    <col min="7176" max="7176" width="2.140625" style="98" hidden="1"/>
    <col min="7177" max="7177" width="9.140625" style="98" hidden="1"/>
    <col min="7178" max="7178" width="15.28515625" style="98" hidden="1"/>
    <col min="7179" max="7418" width="9.140625" style="98" hidden="1"/>
    <col min="7419" max="7419" width="12" style="98" hidden="1"/>
    <col min="7420" max="7420" width="11.140625" style="98" hidden="1"/>
    <col min="7421" max="7421" width="12.42578125" style="98" hidden="1"/>
    <col min="7422" max="7422" width="13.7109375" style="98" hidden="1"/>
    <col min="7423" max="7423" width="13.28515625" style="98" hidden="1"/>
    <col min="7424" max="7424" width="13.7109375" style="98" hidden="1"/>
    <col min="7425" max="7425" width="13.140625" style="98" hidden="1"/>
    <col min="7426" max="7426" width="12.85546875" style="98" hidden="1"/>
    <col min="7427" max="7427" width="17.140625" style="98" hidden="1"/>
    <col min="7428" max="7428" width="33.85546875" style="98" hidden="1"/>
    <col min="7429" max="7429" width="11.7109375" style="98" hidden="1"/>
    <col min="7430" max="7430" width="14.140625" style="98" hidden="1"/>
    <col min="7431" max="7431" width="10.7109375" style="98" hidden="1"/>
    <col min="7432" max="7432" width="2.140625" style="98" hidden="1"/>
    <col min="7433" max="7433" width="9.140625" style="98" hidden="1"/>
    <col min="7434" max="7434" width="15.28515625" style="98" hidden="1"/>
    <col min="7435" max="7674" width="9.140625" style="98" hidden="1"/>
    <col min="7675" max="7675" width="12" style="98" hidden="1"/>
    <col min="7676" max="7676" width="11.140625" style="98" hidden="1"/>
    <col min="7677" max="7677" width="12.42578125" style="98" hidden="1"/>
    <col min="7678" max="7678" width="13.7109375" style="98" hidden="1"/>
    <col min="7679" max="7679" width="13.28515625" style="98" hidden="1"/>
    <col min="7680" max="7680" width="13.7109375" style="98" hidden="1"/>
    <col min="7681" max="7681" width="13.140625" style="98" hidden="1"/>
    <col min="7682" max="7682" width="12.85546875" style="98" hidden="1"/>
    <col min="7683" max="7683" width="17.140625" style="98" hidden="1"/>
    <col min="7684" max="7684" width="33.85546875" style="98" hidden="1"/>
    <col min="7685" max="7685" width="11.7109375" style="98" hidden="1"/>
    <col min="7686" max="7686" width="14.140625" style="98" hidden="1"/>
    <col min="7687" max="7687" width="10.7109375" style="98" hidden="1"/>
    <col min="7688" max="7688" width="2.140625" style="98" hidden="1"/>
    <col min="7689" max="7689" width="9.140625" style="98" hidden="1"/>
    <col min="7690" max="7690" width="15.28515625" style="98" hidden="1"/>
    <col min="7691" max="7930" width="9.140625" style="98" hidden="1"/>
    <col min="7931" max="7931" width="12" style="98" hidden="1"/>
    <col min="7932" max="7932" width="11.140625" style="98" hidden="1"/>
    <col min="7933" max="7933" width="12.42578125" style="98" hidden="1"/>
    <col min="7934" max="7934" width="13.7109375" style="98" hidden="1"/>
    <col min="7935" max="7935" width="13.28515625" style="98" hidden="1"/>
    <col min="7936" max="7936" width="13.7109375" style="98" hidden="1"/>
    <col min="7937" max="7937" width="13.140625" style="98" hidden="1"/>
    <col min="7938" max="7938" width="12.85546875" style="98" hidden="1"/>
    <col min="7939" max="7939" width="17.140625" style="98" hidden="1"/>
    <col min="7940" max="7940" width="33.85546875" style="98" hidden="1"/>
    <col min="7941" max="7941" width="11.7109375" style="98" hidden="1"/>
    <col min="7942" max="7942" width="14.140625" style="98" hidden="1"/>
    <col min="7943" max="7943" width="10.7109375" style="98" hidden="1"/>
    <col min="7944" max="7944" width="2.140625" style="98" hidden="1"/>
    <col min="7945" max="7945" width="9.140625" style="98" hidden="1"/>
    <col min="7946" max="7946" width="15.28515625" style="98" hidden="1"/>
    <col min="7947" max="8186" width="9.140625" style="98" hidden="1"/>
    <col min="8187" max="8187" width="12" style="98" hidden="1"/>
    <col min="8188" max="8188" width="11.140625" style="98" hidden="1"/>
    <col min="8189" max="8189" width="12.42578125" style="98" hidden="1"/>
    <col min="8190" max="8190" width="13.7109375" style="98" hidden="1"/>
    <col min="8191" max="8191" width="13.28515625" style="98" hidden="1"/>
    <col min="8192" max="8192" width="13.7109375" style="98" hidden="1"/>
    <col min="8193" max="8193" width="13.140625" style="98" hidden="1"/>
    <col min="8194" max="8194" width="12.85546875" style="98" hidden="1"/>
    <col min="8195" max="8195" width="17.140625" style="98" hidden="1"/>
    <col min="8196" max="8196" width="33.85546875" style="98" hidden="1"/>
    <col min="8197" max="8197" width="11.7109375" style="98" hidden="1"/>
    <col min="8198" max="8198" width="14.140625" style="98" hidden="1"/>
    <col min="8199" max="8199" width="10.7109375" style="98" hidden="1"/>
    <col min="8200" max="8200" width="2.140625" style="98" hidden="1"/>
    <col min="8201" max="8201" width="9.140625" style="98" hidden="1"/>
    <col min="8202" max="8202" width="15.28515625" style="98" hidden="1"/>
    <col min="8203" max="8442" width="9.140625" style="98" hidden="1"/>
    <col min="8443" max="8443" width="12" style="98" hidden="1"/>
    <col min="8444" max="8444" width="11.140625" style="98" hidden="1"/>
    <col min="8445" max="8445" width="12.42578125" style="98" hidden="1"/>
    <col min="8446" max="8446" width="13.7109375" style="98" hidden="1"/>
    <col min="8447" max="8447" width="13.28515625" style="98" hidden="1"/>
    <col min="8448" max="8448" width="13.7109375" style="98" hidden="1"/>
    <col min="8449" max="8449" width="13.140625" style="98" hidden="1"/>
    <col min="8450" max="8450" width="12.85546875" style="98" hidden="1"/>
    <col min="8451" max="8451" width="17.140625" style="98" hidden="1"/>
    <col min="8452" max="8452" width="33.85546875" style="98" hidden="1"/>
    <col min="8453" max="8453" width="11.7109375" style="98" hidden="1"/>
    <col min="8454" max="8454" width="14.140625" style="98" hidden="1"/>
    <col min="8455" max="8455" width="10.7109375" style="98" hidden="1"/>
    <col min="8456" max="8456" width="2.140625" style="98" hidden="1"/>
    <col min="8457" max="8457" width="9.140625" style="98" hidden="1"/>
    <col min="8458" max="8458" width="15.28515625" style="98" hidden="1"/>
    <col min="8459" max="8698" width="9.140625" style="98" hidden="1"/>
    <col min="8699" max="8699" width="12" style="98" hidden="1"/>
    <col min="8700" max="8700" width="11.140625" style="98" hidden="1"/>
    <col min="8701" max="8701" width="12.42578125" style="98" hidden="1"/>
    <col min="8702" max="8702" width="13.7109375" style="98" hidden="1"/>
    <col min="8703" max="8703" width="13.28515625" style="98" hidden="1"/>
    <col min="8704" max="8704" width="13.7109375" style="98" hidden="1"/>
    <col min="8705" max="8705" width="13.140625" style="98" hidden="1"/>
    <col min="8706" max="8706" width="12.85546875" style="98" hidden="1"/>
    <col min="8707" max="8707" width="17.140625" style="98" hidden="1"/>
    <col min="8708" max="8708" width="33.85546875" style="98" hidden="1"/>
    <col min="8709" max="8709" width="11.7109375" style="98" hidden="1"/>
    <col min="8710" max="8710" width="14.140625" style="98" hidden="1"/>
    <col min="8711" max="8711" width="10.7109375" style="98" hidden="1"/>
    <col min="8712" max="8712" width="2.140625" style="98" hidden="1"/>
    <col min="8713" max="8713" width="9.140625" style="98" hidden="1"/>
    <col min="8714" max="8714" width="15.28515625" style="98" hidden="1"/>
    <col min="8715" max="8954" width="9.140625" style="98" hidden="1"/>
    <col min="8955" max="8955" width="12" style="98" hidden="1"/>
    <col min="8956" max="8956" width="11.140625" style="98" hidden="1"/>
    <col min="8957" max="8957" width="12.42578125" style="98" hidden="1"/>
    <col min="8958" max="8958" width="13.7109375" style="98" hidden="1"/>
    <col min="8959" max="8959" width="13.28515625" style="98" hidden="1"/>
    <col min="8960" max="8960" width="13.7109375" style="98" hidden="1"/>
    <col min="8961" max="8961" width="13.140625" style="98" hidden="1"/>
    <col min="8962" max="8962" width="12.85546875" style="98" hidden="1"/>
    <col min="8963" max="8963" width="17.140625" style="98" hidden="1"/>
    <col min="8964" max="8964" width="33.85546875" style="98" hidden="1"/>
    <col min="8965" max="8965" width="11.7109375" style="98" hidden="1"/>
    <col min="8966" max="8966" width="14.140625" style="98" hidden="1"/>
    <col min="8967" max="8967" width="10.7109375" style="98" hidden="1"/>
    <col min="8968" max="8968" width="2.140625" style="98" hidden="1"/>
    <col min="8969" max="8969" width="9.140625" style="98" hidden="1"/>
    <col min="8970" max="8970" width="15.28515625" style="98" hidden="1"/>
    <col min="8971" max="9210" width="9.140625" style="98" hidden="1"/>
    <col min="9211" max="9211" width="12" style="98" hidden="1"/>
    <col min="9212" max="9212" width="11.140625" style="98" hidden="1"/>
    <col min="9213" max="9213" width="12.42578125" style="98" hidden="1"/>
    <col min="9214" max="9214" width="13.7109375" style="98" hidden="1"/>
    <col min="9215" max="9215" width="13.28515625" style="98" hidden="1"/>
    <col min="9216" max="9216" width="13.7109375" style="98" hidden="1"/>
    <col min="9217" max="9217" width="13.140625" style="98" hidden="1"/>
    <col min="9218" max="9218" width="12.85546875" style="98" hidden="1"/>
    <col min="9219" max="9219" width="17.140625" style="98" hidden="1"/>
    <col min="9220" max="9220" width="33.85546875" style="98" hidden="1"/>
    <col min="9221" max="9221" width="11.7109375" style="98" hidden="1"/>
    <col min="9222" max="9222" width="14.140625" style="98" hidden="1"/>
    <col min="9223" max="9223" width="10.7109375" style="98" hidden="1"/>
    <col min="9224" max="9224" width="2.140625" style="98" hidden="1"/>
    <col min="9225" max="9225" width="9.140625" style="98" hidden="1"/>
    <col min="9226" max="9226" width="15.28515625" style="98" hidden="1"/>
    <col min="9227" max="9466" width="9.140625" style="98" hidden="1"/>
    <col min="9467" max="9467" width="12" style="98" hidden="1"/>
    <col min="9468" max="9468" width="11.140625" style="98" hidden="1"/>
    <col min="9469" max="9469" width="12.42578125" style="98" hidden="1"/>
    <col min="9470" max="9470" width="13.7109375" style="98" hidden="1"/>
    <col min="9471" max="9471" width="13.28515625" style="98" hidden="1"/>
    <col min="9472" max="9472" width="13.7109375" style="98" hidden="1"/>
    <col min="9473" max="9473" width="13.140625" style="98" hidden="1"/>
    <col min="9474" max="9474" width="12.85546875" style="98" hidden="1"/>
    <col min="9475" max="9475" width="17.140625" style="98" hidden="1"/>
    <col min="9476" max="9476" width="33.85546875" style="98" hidden="1"/>
    <col min="9477" max="9477" width="11.7109375" style="98" hidden="1"/>
    <col min="9478" max="9478" width="14.140625" style="98" hidden="1"/>
    <col min="9479" max="9479" width="10.7109375" style="98" hidden="1"/>
    <col min="9480" max="9480" width="2.140625" style="98" hidden="1"/>
    <col min="9481" max="9481" width="9.140625" style="98" hidden="1"/>
    <col min="9482" max="9482" width="15.28515625" style="98" hidden="1"/>
    <col min="9483" max="9722" width="9.140625" style="98" hidden="1"/>
    <col min="9723" max="9723" width="12" style="98" hidden="1"/>
    <col min="9724" max="9724" width="11.140625" style="98" hidden="1"/>
    <col min="9725" max="9725" width="12.42578125" style="98" hidden="1"/>
    <col min="9726" max="9726" width="13.7109375" style="98" hidden="1"/>
    <col min="9727" max="9727" width="13.28515625" style="98" hidden="1"/>
    <col min="9728" max="9728" width="13.7109375" style="98" hidden="1"/>
    <col min="9729" max="9729" width="13.140625" style="98" hidden="1"/>
    <col min="9730" max="9730" width="12.85546875" style="98" hidden="1"/>
    <col min="9731" max="9731" width="17.140625" style="98" hidden="1"/>
    <col min="9732" max="9732" width="33.85546875" style="98" hidden="1"/>
    <col min="9733" max="9733" width="11.7109375" style="98" hidden="1"/>
    <col min="9734" max="9734" width="14.140625" style="98" hidden="1"/>
    <col min="9735" max="9735" width="10.7109375" style="98" hidden="1"/>
    <col min="9736" max="9736" width="2.140625" style="98" hidden="1"/>
    <col min="9737" max="9737" width="9.140625" style="98" hidden="1"/>
    <col min="9738" max="9738" width="15.28515625" style="98" hidden="1"/>
    <col min="9739" max="9978" width="9.140625" style="98" hidden="1"/>
    <col min="9979" max="9979" width="12" style="98" hidden="1"/>
    <col min="9980" max="9980" width="11.140625" style="98" hidden="1"/>
    <col min="9981" max="9981" width="12.42578125" style="98" hidden="1"/>
    <col min="9982" max="9982" width="13.7109375" style="98" hidden="1"/>
    <col min="9983" max="9983" width="13.28515625" style="98" hidden="1"/>
    <col min="9984" max="9984" width="13.7109375" style="98" hidden="1"/>
    <col min="9985" max="9985" width="13.140625" style="98" hidden="1"/>
    <col min="9986" max="9986" width="12.85546875" style="98" hidden="1"/>
    <col min="9987" max="9987" width="17.140625" style="98" hidden="1"/>
    <col min="9988" max="9988" width="33.85546875" style="98" hidden="1"/>
    <col min="9989" max="9989" width="11.7109375" style="98" hidden="1"/>
    <col min="9990" max="9990" width="14.140625" style="98" hidden="1"/>
    <col min="9991" max="9991" width="10.7109375" style="98" hidden="1"/>
    <col min="9992" max="9992" width="2.140625" style="98" hidden="1"/>
    <col min="9993" max="9993" width="9.140625" style="98" hidden="1"/>
    <col min="9994" max="9994" width="15.28515625" style="98" hidden="1"/>
    <col min="9995" max="10234" width="9.140625" style="98" hidden="1"/>
    <col min="10235" max="10235" width="12" style="98" hidden="1"/>
    <col min="10236" max="10236" width="11.140625" style="98" hidden="1"/>
    <col min="10237" max="10237" width="12.42578125" style="98" hidden="1"/>
    <col min="10238" max="10238" width="13.7109375" style="98" hidden="1"/>
    <col min="10239" max="10239" width="13.28515625" style="98" hidden="1"/>
    <col min="10240" max="10240" width="13.7109375" style="98" hidden="1"/>
    <col min="10241" max="10241" width="13.140625" style="98" hidden="1"/>
    <col min="10242" max="10242" width="12.85546875" style="98" hidden="1"/>
    <col min="10243" max="10243" width="17.140625" style="98" hidden="1"/>
    <col min="10244" max="10244" width="33.85546875" style="98" hidden="1"/>
    <col min="10245" max="10245" width="11.7109375" style="98" hidden="1"/>
    <col min="10246" max="10246" width="14.140625" style="98" hidden="1"/>
    <col min="10247" max="10247" width="10.7109375" style="98" hidden="1"/>
    <col min="10248" max="10248" width="2.140625" style="98" hidden="1"/>
    <col min="10249" max="10249" width="9.140625" style="98" hidden="1"/>
    <col min="10250" max="10250" width="15.28515625" style="98" hidden="1"/>
    <col min="10251" max="10490" width="9.140625" style="98" hidden="1"/>
    <col min="10491" max="10491" width="12" style="98" hidden="1"/>
    <col min="10492" max="10492" width="11.140625" style="98" hidden="1"/>
    <col min="10493" max="10493" width="12.42578125" style="98" hidden="1"/>
    <col min="10494" max="10494" width="13.7109375" style="98" hidden="1"/>
    <col min="10495" max="10495" width="13.28515625" style="98" hidden="1"/>
    <col min="10496" max="10496" width="13.7109375" style="98" hidden="1"/>
    <col min="10497" max="10497" width="13.140625" style="98" hidden="1"/>
    <col min="10498" max="10498" width="12.85546875" style="98" hidden="1"/>
    <col min="10499" max="10499" width="17.140625" style="98" hidden="1"/>
    <col min="10500" max="10500" width="33.85546875" style="98" hidden="1"/>
    <col min="10501" max="10501" width="11.7109375" style="98" hidden="1"/>
    <col min="10502" max="10502" width="14.140625" style="98" hidden="1"/>
    <col min="10503" max="10503" width="10.7109375" style="98" hidden="1"/>
    <col min="10504" max="10504" width="2.140625" style="98" hidden="1"/>
    <col min="10505" max="10505" width="9.140625" style="98" hidden="1"/>
    <col min="10506" max="10506" width="15.28515625" style="98" hidden="1"/>
    <col min="10507" max="10746" width="9.140625" style="98" hidden="1"/>
    <col min="10747" max="10747" width="12" style="98" hidden="1"/>
    <col min="10748" max="10748" width="11.140625" style="98" hidden="1"/>
    <col min="10749" max="10749" width="12.42578125" style="98" hidden="1"/>
    <col min="10750" max="10750" width="13.7109375" style="98" hidden="1"/>
    <col min="10751" max="10751" width="13.28515625" style="98" hidden="1"/>
    <col min="10752" max="10752" width="13.7109375" style="98" hidden="1"/>
    <col min="10753" max="10753" width="13.140625" style="98" hidden="1"/>
    <col min="10754" max="10754" width="12.85546875" style="98" hidden="1"/>
    <col min="10755" max="10755" width="17.140625" style="98" hidden="1"/>
    <col min="10756" max="10756" width="33.85546875" style="98" hidden="1"/>
    <col min="10757" max="10757" width="11.7109375" style="98" hidden="1"/>
    <col min="10758" max="10758" width="14.140625" style="98" hidden="1"/>
    <col min="10759" max="10759" width="10.7109375" style="98" hidden="1"/>
    <col min="10760" max="10760" width="2.140625" style="98" hidden="1"/>
    <col min="10761" max="10761" width="9.140625" style="98" hidden="1"/>
    <col min="10762" max="10762" width="15.28515625" style="98" hidden="1"/>
    <col min="10763" max="11002" width="9.140625" style="98" hidden="1"/>
    <col min="11003" max="11003" width="12" style="98" hidden="1"/>
    <col min="11004" max="11004" width="11.140625" style="98" hidden="1"/>
    <col min="11005" max="11005" width="12.42578125" style="98" hidden="1"/>
    <col min="11006" max="11006" width="13.7109375" style="98" hidden="1"/>
    <col min="11007" max="11007" width="13.28515625" style="98" hidden="1"/>
    <col min="11008" max="11008" width="13.7109375" style="98" hidden="1"/>
    <col min="11009" max="11009" width="13.140625" style="98" hidden="1"/>
    <col min="11010" max="11010" width="12.85546875" style="98" hidden="1"/>
    <col min="11011" max="11011" width="17.140625" style="98" hidden="1"/>
    <col min="11012" max="11012" width="33.85546875" style="98" hidden="1"/>
    <col min="11013" max="11013" width="11.7109375" style="98" hidden="1"/>
    <col min="11014" max="11014" width="14.140625" style="98" hidden="1"/>
    <col min="11015" max="11015" width="10.7109375" style="98" hidden="1"/>
    <col min="11016" max="11016" width="2.140625" style="98" hidden="1"/>
    <col min="11017" max="11017" width="9.140625" style="98" hidden="1"/>
    <col min="11018" max="11018" width="15.28515625" style="98" hidden="1"/>
    <col min="11019" max="11258" width="9.140625" style="98" hidden="1"/>
    <col min="11259" max="11259" width="12" style="98" hidden="1"/>
    <col min="11260" max="11260" width="11.140625" style="98" hidden="1"/>
    <col min="11261" max="11261" width="12.42578125" style="98" hidden="1"/>
    <col min="11262" max="11262" width="13.7109375" style="98" hidden="1"/>
    <col min="11263" max="11263" width="13.28515625" style="98" hidden="1"/>
    <col min="11264" max="11264" width="13.7109375" style="98" hidden="1"/>
    <col min="11265" max="11265" width="13.140625" style="98" hidden="1"/>
    <col min="11266" max="11266" width="12.85546875" style="98" hidden="1"/>
    <col min="11267" max="11267" width="17.140625" style="98" hidden="1"/>
    <col min="11268" max="11268" width="33.85546875" style="98" hidden="1"/>
    <col min="11269" max="11269" width="11.7109375" style="98" hidden="1"/>
    <col min="11270" max="11270" width="14.140625" style="98" hidden="1"/>
    <col min="11271" max="11271" width="10.7109375" style="98" hidden="1"/>
    <col min="11272" max="11272" width="2.140625" style="98" hidden="1"/>
    <col min="11273" max="11273" width="9.140625" style="98" hidden="1"/>
    <col min="11274" max="11274" width="15.28515625" style="98" hidden="1"/>
    <col min="11275" max="11514" width="9.140625" style="98" hidden="1"/>
    <col min="11515" max="11515" width="12" style="98" hidden="1"/>
    <col min="11516" max="11516" width="11.140625" style="98" hidden="1"/>
    <col min="11517" max="11517" width="12.42578125" style="98" hidden="1"/>
    <col min="11518" max="11518" width="13.7109375" style="98" hidden="1"/>
    <col min="11519" max="11519" width="13.28515625" style="98" hidden="1"/>
    <col min="11520" max="11520" width="13.7109375" style="98" hidden="1"/>
    <col min="11521" max="11521" width="13.140625" style="98" hidden="1"/>
    <col min="11522" max="11522" width="12.85546875" style="98" hidden="1"/>
    <col min="11523" max="11523" width="17.140625" style="98" hidden="1"/>
    <col min="11524" max="11524" width="33.85546875" style="98" hidden="1"/>
    <col min="11525" max="11525" width="11.7109375" style="98" hidden="1"/>
    <col min="11526" max="11526" width="14.140625" style="98" hidden="1"/>
    <col min="11527" max="11527" width="10.7109375" style="98" hidden="1"/>
    <col min="11528" max="11528" width="2.140625" style="98" hidden="1"/>
    <col min="11529" max="11529" width="9.140625" style="98" hidden="1"/>
    <col min="11530" max="11530" width="15.28515625" style="98" hidden="1"/>
    <col min="11531" max="11770" width="9.140625" style="98" hidden="1"/>
    <col min="11771" max="11771" width="12" style="98" hidden="1"/>
    <col min="11772" max="11772" width="11.140625" style="98" hidden="1"/>
    <col min="11773" max="11773" width="12.42578125" style="98" hidden="1"/>
    <col min="11774" max="11774" width="13.7109375" style="98" hidden="1"/>
    <col min="11775" max="11775" width="13.28515625" style="98" hidden="1"/>
    <col min="11776" max="11776" width="13.7109375" style="98" hidden="1"/>
    <col min="11777" max="11777" width="13.140625" style="98" hidden="1"/>
    <col min="11778" max="11778" width="12.85546875" style="98" hidden="1"/>
    <col min="11779" max="11779" width="17.140625" style="98" hidden="1"/>
    <col min="11780" max="11780" width="33.85546875" style="98" hidden="1"/>
    <col min="11781" max="11781" width="11.7109375" style="98" hidden="1"/>
    <col min="11782" max="11782" width="14.140625" style="98" hidden="1"/>
    <col min="11783" max="11783" width="10.7109375" style="98" hidden="1"/>
    <col min="11784" max="11784" width="2.140625" style="98" hidden="1"/>
    <col min="11785" max="11785" width="9.140625" style="98" hidden="1"/>
    <col min="11786" max="11786" width="15.28515625" style="98" hidden="1"/>
    <col min="11787" max="12026" width="9.140625" style="98" hidden="1"/>
    <col min="12027" max="12027" width="12" style="98" hidden="1"/>
    <col min="12028" max="12028" width="11.140625" style="98" hidden="1"/>
    <col min="12029" max="12029" width="12.42578125" style="98" hidden="1"/>
    <col min="12030" max="12030" width="13.7109375" style="98" hidden="1"/>
    <col min="12031" max="12031" width="13.28515625" style="98" hidden="1"/>
    <col min="12032" max="12032" width="13.7109375" style="98" hidden="1"/>
    <col min="12033" max="12033" width="13.140625" style="98" hidden="1"/>
    <col min="12034" max="12034" width="12.85546875" style="98" hidden="1"/>
    <col min="12035" max="12035" width="17.140625" style="98" hidden="1"/>
    <col min="12036" max="12036" width="33.85546875" style="98" hidden="1"/>
    <col min="12037" max="12037" width="11.7109375" style="98" hidden="1"/>
    <col min="12038" max="12038" width="14.140625" style="98" hidden="1"/>
    <col min="12039" max="12039" width="10.7109375" style="98" hidden="1"/>
    <col min="12040" max="12040" width="2.140625" style="98" hidden="1"/>
    <col min="12041" max="12041" width="9.140625" style="98" hidden="1"/>
    <col min="12042" max="12042" width="15.28515625" style="98" hidden="1"/>
    <col min="12043" max="12282" width="9.140625" style="98" hidden="1"/>
    <col min="12283" max="12283" width="12" style="98" hidden="1"/>
    <col min="12284" max="12284" width="11.140625" style="98" hidden="1"/>
    <col min="12285" max="12285" width="12.42578125" style="98" hidden="1"/>
    <col min="12286" max="12286" width="13.7109375" style="98" hidden="1"/>
    <col min="12287" max="12287" width="13.28515625" style="98" hidden="1"/>
    <col min="12288" max="12288" width="13.7109375" style="98" hidden="1"/>
    <col min="12289" max="12289" width="13.140625" style="98" hidden="1"/>
    <col min="12290" max="12290" width="12.85546875" style="98" hidden="1"/>
    <col min="12291" max="12291" width="17.140625" style="98" hidden="1"/>
    <col min="12292" max="12292" width="33.85546875" style="98" hidden="1"/>
    <col min="12293" max="12293" width="11.7109375" style="98" hidden="1"/>
    <col min="12294" max="12294" width="14.140625" style="98" hidden="1"/>
    <col min="12295" max="12295" width="10.7109375" style="98" hidden="1"/>
    <col min="12296" max="12296" width="2.140625" style="98" hidden="1"/>
    <col min="12297" max="12297" width="9.140625" style="98" hidden="1"/>
    <col min="12298" max="12298" width="15.28515625" style="98" hidden="1"/>
    <col min="12299" max="12538" width="9.140625" style="98" hidden="1"/>
    <col min="12539" max="12539" width="12" style="98" hidden="1"/>
    <col min="12540" max="12540" width="11.140625" style="98" hidden="1"/>
    <col min="12541" max="12541" width="12.42578125" style="98" hidden="1"/>
    <col min="12542" max="12542" width="13.7109375" style="98" hidden="1"/>
    <col min="12543" max="12543" width="13.28515625" style="98" hidden="1"/>
    <col min="12544" max="12544" width="13.7109375" style="98" hidden="1"/>
    <col min="12545" max="12545" width="13.140625" style="98" hidden="1"/>
    <col min="12546" max="12546" width="12.85546875" style="98" hidden="1"/>
    <col min="12547" max="12547" width="17.140625" style="98" hidden="1"/>
    <col min="12548" max="12548" width="33.85546875" style="98" hidden="1"/>
    <col min="12549" max="12549" width="11.7109375" style="98" hidden="1"/>
    <col min="12550" max="12550" width="14.140625" style="98" hidden="1"/>
    <col min="12551" max="12551" width="10.7109375" style="98" hidden="1"/>
    <col min="12552" max="12552" width="2.140625" style="98" hidden="1"/>
    <col min="12553" max="12553" width="9.140625" style="98" hidden="1"/>
    <col min="12554" max="12554" width="15.28515625" style="98" hidden="1"/>
    <col min="12555" max="12794" width="9.140625" style="98" hidden="1"/>
    <col min="12795" max="12795" width="12" style="98" hidden="1"/>
    <col min="12796" max="12796" width="11.140625" style="98" hidden="1"/>
    <col min="12797" max="12797" width="12.42578125" style="98" hidden="1"/>
    <col min="12798" max="12798" width="13.7109375" style="98" hidden="1"/>
    <col min="12799" max="12799" width="13.28515625" style="98" hidden="1"/>
    <col min="12800" max="12800" width="13.7109375" style="98" hidden="1"/>
    <col min="12801" max="12801" width="13.140625" style="98" hidden="1"/>
    <col min="12802" max="12802" width="12.85546875" style="98" hidden="1"/>
    <col min="12803" max="12803" width="17.140625" style="98" hidden="1"/>
    <col min="12804" max="12804" width="33.85546875" style="98" hidden="1"/>
    <col min="12805" max="12805" width="11.7109375" style="98" hidden="1"/>
    <col min="12806" max="12806" width="14.140625" style="98" hidden="1"/>
    <col min="12807" max="12807" width="10.7109375" style="98" hidden="1"/>
    <col min="12808" max="12808" width="2.140625" style="98" hidden="1"/>
    <col min="12809" max="12809" width="9.140625" style="98" hidden="1"/>
    <col min="12810" max="12810" width="15.28515625" style="98" hidden="1"/>
    <col min="12811" max="13050" width="9.140625" style="98" hidden="1"/>
    <col min="13051" max="13051" width="12" style="98" hidden="1"/>
    <col min="13052" max="13052" width="11.140625" style="98" hidden="1"/>
    <col min="13053" max="13053" width="12.42578125" style="98" hidden="1"/>
    <col min="13054" max="13054" width="13.7109375" style="98" hidden="1"/>
    <col min="13055" max="13055" width="13.28515625" style="98" hidden="1"/>
    <col min="13056" max="13056" width="13.7109375" style="98" hidden="1"/>
    <col min="13057" max="13057" width="13.140625" style="98" hidden="1"/>
    <col min="13058" max="13058" width="12.85546875" style="98" hidden="1"/>
    <col min="13059" max="13059" width="17.140625" style="98" hidden="1"/>
    <col min="13060" max="13060" width="33.85546875" style="98" hidden="1"/>
    <col min="13061" max="13061" width="11.7109375" style="98" hidden="1"/>
    <col min="13062" max="13062" width="14.140625" style="98" hidden="1"/>
    <col min="13063" max="13063" width="10.7109375" style="98" hidden="1"/>
    <col min="13064" max="13064" width="2.140625" style="98" hidden="1"/>
    <col min="13065" max="13065" width="9.140625" style="98" hidden="1"/>
    <col min="13066" max="13066" width="15.28515625" style="98" hidden="1"/>
    <col min="13067" max="13306" width="9.140625" style="98" hidden="1"/>
    <col min="13307" max="13307" width="12" style="98" hidden="1"/>
    <col min="13308" max="13308" width="11.140625" style="98" hidden="1"/>
    <col min="13309" max="13309" width="12.42578125" style="98" hidden="1"/>
    <col min="13310" max="13310" width="13.7109375" style="98" hidden="1"/>
    <col min="13311" max="13311" width="13.28515625" style="98" hidden="1"/>
    <col min="13312" max="13312" width="13.7109375" style="98" hidden="1"/>
    <col min="13313" max="13313" width="13.140625" style="98" hidden="1"/>
    <col min="13314" max="13314" width="12.85546875" style="98" hidden="1"/>
    <col min="13315" max="13315" width="17.140625" style="98" hidden="1"/>
    <col min="13316" max="13316" width="33.85546875" style="98" hidden="1"/>
    <col min="13317" max="13317" width="11.7109375" style="98" hidden="1"/>
    <col min="13318" max="13318" width="14.140625" style="98" hidden="1"/>
    <col min="13319" max="13319" width="10.7109375" style="98" hidden="1"/>
    <col min="13320" max="13320" width="2.140625" style="98" hidden="1"/>
    <col min="13321" max="13321" width="9.140625" style="98" hidden="1"/>
    <col min="13322" max="13322" width="15.28515625" style="98" hidden="1"/>
    <col min="13323" max="13562" width="9.140625" style="98" hidden="1"/>
    <col min="13563" max="13563" width="12" style="98" hidden="1"/>
    <col min="13564" max="13564" width="11.140625" style="98" hidden="1"/>
    <col min="13565" max="13565" width="12.42578125" style="98" hidden="1"/>
    <col min="13566" max="13566" width="13.7109375" style="98" hidden="1"/>
    <col min="13567" max="13567" width="13.28515625" style="98" hidden="1"/>
    <col min="13568" max="13568" width="13.7109375" style="98" hidden="1"/>
    <col min="13569" max="13569" width="13.140625" style="98" hidden="1"/>
    <col min="13570" max="13570" width="12.85546875" style="98" hidden="1"/>
    <col min="13571" max="13571" width="17.140625" style="98" hidden="1"/>
    <col min="13572" max="13572" width="33.85546875" style="98" hidden="1"/>
    <col min="13573" max="13573" width="11.7109375" style="98" hidden="1"/>
    <col min="13574" max="13574" width="14.140625" style="98" hidden="1"/>
    <col min="13575" max="13575" width="10.7109375" style="98" hidden="1"/>
    <col min="13576" max="13576" width="2.140625" style="98" hidden="1"/>
    <col min="13577" max="13577" width="9.140625" style="98" hidden="1"/>
    <col min="13578" max="13578" width="15.28515625" style="98" hidden="1"/>
    <col min="13579" max="13818" width="9.140625" style="98" hidden="1"/>
    <col min="13819" max="13819" width="12" style="98" hidden="1"/>
    <col min="13820" max="13820" width="11.140625" style="98" hidden="1"/>
    <col min="13821" max="13821" width="12.42578125" style="98" hidden="1"/>
    <col min="13822" max="13822" width="13.7109375" style="98" hidden="1"/>
    <col min="13823" max="13823" width="13.28515625" style="98" hidden="1"/>
    <col min="13824" max="13824" width="13.7109375" style="98" hidden="1"/>
    <col min="13825" max="13825" width="13.140625" style="98" hidden="1"/>
    <col min="13826" max="13826" width="12.85546875" style="98" hidden="1"/>
    <col min="13827" max="13827" width="17.140625" style="98" hidden="1"/>
    <col min="13828" max="13828" width="33.85546875" style="98" hidden="1"/>
    <col min="13829" max="13829" width="11.7109375" style="98" hidden="1"/>
    <col min="13830" max="13830" width="14.140625" style="98" hidden="1"/>
    <col min="13831" max="13831" width="10.7109375" style="98" hidden="1"/>
    <col min="13832" max="13832" width="2.140625" style="98" hidden="1"/>
    <col min="13833" max="13833" width="9.140625" style="98" hidden="1"/>
    <col min="13834" max="13834" width="15.28515625" style="98" hidden="1"/>
    <col min="13835" max="14074" width="9.140625" style="98" hidden="1"/>
    <col min="14075" max="14075" width="12" style="98" hidden="1"/>
    <col min="14076" max="14076" width="11.140625" style="98" hidden="1"/>
    <col min="14077" max="14077" width="12.42578125" style="98" hidden="1"/>
    <col min="14078" max="14078" width="13.7109375" style="98" hidden="1"/>
    <col min="14079" max="14079" width="13.28515625" style="98" hidden="1"/>
    <col min="14080" max="14080" width="13.7109375" style="98" hidden="1"/>
    <col min="14081" max="14081" width="13.140625" style="98" hidden="1"/>
    <col min="14082" max="14082" width="12.85546875" style="98" hidden="1"/>
    <col min="14083" max="14083" width="17.140625" style="98" hidden="1"/>
    <col min="14084" max="14084" width="33.85546875" style="98" hidden="1"/>
    <col min="14085" max="14085" width="11.7109375" style="98" hidden="1"/>
    <col min="14086" max="14086" width="14.140625" style="98" hidden="1"/>
    <col min="14087" max="14087" width="10.7109375" style="98" hidden="1"/>
    <col min="14088" max="14088" width="2.140625" style="98" hidden="1"/>
    <col min="14089" max="14089" width="9.140625" style="98" hidden="1"/>
    <col min="14090" max="14090" width="15.28515625" style="98" hidden="1"/>
    <col min="14091" max="14330" width="9.140625" style="98" hidden="1"/>
    <col min="14331" max="14331" width="12" style="98" hidden="1"/>
    <col min="14332" max="14332" width="11.140625" style="98" hidden="1"/>
    <col min="14333" max="14333" width="12.42578125" style="98" hidden="1"/>
    <col min="14334" max="14334" width="13.7109375" style="98" hidden="1"/>
    <col min="14335" max="14335" width="13.28515625" style="98" hidden="1"/>
    <col min="14336" max="14336" width="13.7109375" style="98" hidden="1"/>
    <col min="14337" max="14337" width="13.140625" style="98" hidden="1"/>
    <col min="14338" max="14338" width="12.85546875" style="98" hidden="1"/>
    <col min="14339" max="14339" width="17.140625" style="98" hidden="1"/>
    <col min="14340" max="14340" width="33.85546875" style="98" hidden="1"/>
    <col min="14341" max="14341" width="11.7109375" style="98" hidden="1"/>
    <col min="14342" max="14342" width="14.140625" style="98" hidden="1"/>
    <col min="14343" max="14343" width="10.7109375" style="98" hidden="1"/>
    <col min="14344" max="14344" width="2.140625" style="98" hidden="1"/>
    <col min="14345" max="14345" width="9.140625" style="98" hidden="1"/>
    <col min="14346" max="14346" width="15.28515625" style="98" hidden="1"/>
    <col min="14347" max="14586" width="9.140625" style="98" hidden="1"/>
    <col min="14587" max="14587" width="12" style="98" hidden="1"/>
    <col min="14588" max="14588" width="11.140625" style="98" hidden="1"/>
    <col min="14589" max="14589" width="12.42578125" style="98" hidden="1"/>
    <col min="14590" max="14590" width="13.7109375" style="98" hidden="1"/>
    <col min="14591" max="14591" width="13.28515625" style="98" hidden="1"/>
    <col min="14592" max="14592" width="13.7109375" style="98" hidden="1"/>
    <col min="14593" max="14593" width="13.140625" style="98" hidden="1"/>
    <col min="14594" max="14594" width="12.85546875" style="98" hidden="1"/>
    <col min="14595" max="14595" width="17.140625" style="98" hidden="1"/>
    <col min="14596" max="14596" width="33.85546875" style="98" hidden="1"/>
    <col min="14597" max="14597" width="11.7109375" style="98" hidden="1"/>
    <col min="14598" max="14598" width="14.140625" style="98" hidden="1"/>
    <col min="14599" max="14599" width="10.7109375" style="98" hidden="1"/>
    <col min="14600" max="14600" width="2.140625" style="98" hidden="1"/>
    <col min="14601" max="14601" width="9.140625" style="98" hidden="1"/>
    <col min="14602" max="14602" width="15.28515625" style="98" hidden="1"/>
    <col min="14603" max="14842" width="9.140625" style="98" hidden="1"/>
    <col min="14843" max="14843" width="12" style="98" hidden="1"/>
    <col min="14844" max="14844" width="11.140625" style="98" hidden="1"/>
    <col min="14845" max="14845" width="12.42578125" style="98" hidden="1"/>
    <col min="14846" max="14846" width="13.7109375" style="98" hidden="1"/>
    <col min="14847" max="14847" width="13.28515625" style="98" hidden="1"/>
    <col min="14848" max="14848" width="13.7109375" style="98" hidden="1"/>
    <col min="14849" max="14849" width="13.140625" style="98" hidden="1"/>
    <col min="14850" max="14850" width="12.85546875" style="98" hidden="1"/>
    <col min="14851" max="14851" width="17.140625" style="98" hidden="1"/>
    <col min="14852" max="14852" width="33.85546875" style="98" hidden="1"/>
    <col min="14853" max="14853" width="11.7109375" style="98" hidden="1"/>
    <col min="14854" max="14854" width="14.140625" style="98" hidden="1"/>
    <col min="14855" max="14855" width="10.7109375" style="98" hidden="1"/>
    <col min="14856" max="14856" width="2.140625" style="98" hidden="1"/>
    <col min="14857" max="14857" width="9.140625" style="98" hidden="1"/>
    <col min="14858" max="14858" width="15.28515625" style="98" hidden="1"/>
    <col min="14859" max="15098" width="9.140625" style="98" hidden="1"/>
    <col min="15099" max="15099" width="12" style="98" hidden="1"/>
    <col min="15100" max="15100" width="11.140625" style="98" hidden="1"/>
    <col min="15101" max="15101" width="12.42578125" style="98" hidden="1"/>
    <col min="15102" max="15102" width="13.7109375" style="98" hidden="1"/>
    <col min="15103" max="15103" width="13.28515625" style="98" hidden="1"/>
    <col min="15104" max="15104" width="13.7109375" style="98" hidden="1"/>
    <col min="15105" max="15105" width="13.140625" style="98" hidden="1"/>
    <col min="15106" max="15106" width="12.85546875" style="98" hidden="1"/>
    <col min="15107" max="15107" width="17.140625" style="98" hidden="1"/>
    <col min="15108" max="15108" width="33.85546875" style="98" hidden="1"/>
    <col min="15109" max="15109" width="11.7109375" style="98" hidden="1"/>
    <col min="15110" max="15110" width="14.140625" style="98" hidden="1"/>
    <col min="15111" max="15111" width="10.7109375" style="98" hidden="1"/>
    <col min="15112" max="15112" width="2.140625" style="98" hidden="1"/>
    <col min="15113" max="15113" width="9.140625" style="98" hidden="1"/>
    <col min="15114" max="15114" width="15.28515625" style="98" hidden="1"/>
    <col min="15115" max="15354" width="9.140625" style="98" hidden="1"/>
    <col min="15355" max="15355" width="12" style="98" hidden="1"/>
    <col min="15356" max="15356" width="11.140625" style="98" hidden="1"/>
    <col min="15357" max="15357" width="12.42578125" style="98" hidden="1"/>
    <col min="15358" max="15358" width="13.7109375" style="98" hidden="1"/>
    <col min="15359" max="15359" width="13.28515625" style="98" hidden="1"/>
    <col min="15360" max="15360" width="13.7109375" style="98" hidden="1"/>
    <col min="15361" max="15361" width="13.140625" style="98" hidden="1"/>
    <col min="15362" max="15362" width="12.85546875" style="98" hidden="1"/>
    <col min="15363" max="15363" width="17.140625" style="98" hidden="1"/>
    <col min="15364" max="15364" width="33.85546875" style="98" hidden="1"/>
    <col min="15365" max="15365" width="11.7109375" style="98" hidden="1"/>
    <col min="15366" max="15366" width="14.140625" style="98" hidden="1"/>
    <col min="15367" max="15367" width="10.7109375" style="98" hidden="1"/>
    <col min="15368" max="15368" width="2.140625" style="98" hidden="1"/>
    <col min="15369" max="15369" width="9.140625" style="98" hidden="1"/>
    <col min="15370" max="15370" width="15.28515625" style="98" hidden="1"/>
    <col min="15371" max="15610" width="9.140625" style="98" hidden="1"/>
    <col min="15611" max="15611" width="12" style="98" hidden="1"/>
    <col min="15612" max="15612" width="11.140625" style="98" hidden="1"/>
    <col min="15613" max="15613" width="12.42578125" style="98" hidden="1"/>
    <col min="15614" max="15614" width="13.7109375" style="98" hidden="1"/>
    <col min="15615" max="15615" width="13.28515625" style="98" hidden="1"/>
    <col min="15616" max="15616" width="13.7109375" style="98" hidden="1"/>
    <col min="15617" max="15617" width="13.140625" style="98" hidden="1"/>
    <col min="15618" max="15618" width="12.85546875" style="98" hidden="1"/>
    <col min="15619" max="15619" width="17.140625" style="98" hidden="1"/>
    <col min="15620" max="15620" width="33.85546875" style="98" hidden="1"/>
    <col min="15621" max="15621" width="11.7109375" style="98" hidden="1"/>
    <col min="15622" max="15622" width="14.140625" style="98" hidden="1"/>
    <col min="15623" max="15623" width="10.7109375" style="98" hidden="1"/>
    <col min="15624" max="15624" width="2.140625" style="98" hidden="1"/>
    <col min="15625" max="15625" width="9.140625" style="98" hidden="1"/>
    <col min="15626" max="15626" width="15.28515625" style="98" hidden="1"/>
    <col min="15627" max="15866" width="9.140625" style="98" hidden="1"/>
    <col min="15867" max="15867" width="12" style="98" hidden="1"/>
    <col min="15868" max="15868" width="11.140625" style="98" hidden="1"/>
    <col min="15869" max="15869" width="12.42578125" style="98" hidden="1"/>
    <col min="15870" max="15870" width="13.7109375" style="98" hidden="1"/>
    <col min="15871" max="15871" width="13.28515625" style="98" hidden="1"/>
    <col min="15872" max="15872" width="13.7109375" style="98" hidden="1"/>
    <col min="15873" max="15873" width="13.140625" style="98" hidden="1"/>
    <col min="15874" max="15874" width="12.85546875" style="98" hidden="1"/>
    <col min="15875" max="15875" width="17.140625" style="98" hidden="1"/>
    <col min="15876" max="15876" width="33.85546875" style="98" hidden="1"/>
    <col min="15877" max="15877" width="11.7109375" style="98" hidden="1"/>
    <col min="15878" max="15878" width="14.140625" style="98" hidden="1"/>
    <col min="15879" max="15879" width="10.7109375" style="98" hidden="1"/>
    <col min="15880" max="15880" width="2.140625" style="98" hidden="1"/>
    <col min="15881" max="15881" width="9.140625" style="98" hidden="1"/>
    <col min="15882" max="15882" width="15.28515625" style="98" hidden="1"/>
    <col min="15883" max="16122" width="9.140625" style="98" hidden="1"/>
    <col min="16123" max="16123" width="12" style="98" hidden="1"/>
    <col min="16124" max="16124" width="11.140625" style="98" hidden="1"/>
    <col min="16125" max="16125" width="12.42578125" style="98" hidden="1"/>
    <col min="16126" max="16126" width="13.7109375" style="98" hidden="1"/>
    <col min="16127" max="16127" width="13.28515625" style="98" hidden="1"/>
    <col min="16128" max="16128" width="13.7109375" style="98" hidden="1"/>
    <col min="16129" max="16129" width="13.140625" style="98" hidden="1"/>
    <col min="16130" max="16130" width="12.85546875" style="98" hidden="1"/>
    <col min="16131" max="16131" width="17.140625" style="98" hidden="1"/>
    <col min="16132" max="16132" width="33.85546875" style="98" hidden="1"/>
    <col min="16133" max="16133" width="11.7109375" style="98" hidden="1"/>
    <col min="16134" max="16134" width="14.140625" style="98" hidden="1"/>
    <col min="16135" max="16135" width="10.7109375" style="98" hidden="1"/>
    <col min="16136" max="16136" width="2.140625" style="98" hidden="1"/>
    <col min="16137" max="16137" width="9.140625" style="98" hidden="1"/>
    <col min="16138" max="16138" width="15.28515625" style="98" hidden="1"/>
    <col min="16139" max="16384" width="9.140625" style="98" hidden="1"/>
  </cols>
  <sheetData>
    <row r="1" spans="1:10" ht="15" customHeight="1">
      <c r="C1" s="99"/>
      <c r="D1" s="99"/>
      <c r="E1" s="100"/>
      <c r="F1" s="101"/>
      <c r="G1" s="102"/>
    </row>
    <row r="2" spans="1:10" ht="21" customHeight="1">
      <c r="A2" s="103"/>
      <c r="B2" s="103"/>
      <c r="C2" s="99"/>
      <c r="D2" s="99"/>
      <c r="E2" s="100"/>
      <c r="F2" s="101"/>
      <c r="G2" s="102"/>
    </row>
    <row r="3" spans="1:10" ht="15" customHeight="1">
      <c r="A3" s="103"/>
      <c r="B3" s="103"/>
      <c r="C3" s="99"/>
      <c r="D3" s="99"/>
      <c r="E3" s="100"/>
      <c r="F3" s="101"/>
      <c r="G3" s="102"/>
    </row>
    <row r="4" spans="1:10" ht="15" customHeight="1">
      <c r="B4" s="6" t="s">
        <v>55</v>
      </c>
      <c r="D4" s="99"/>
      <c r="E4" s="100"/>
      <c r="F4" s="101"/>
      <c r="G4" s="102"/>
    </row>
    <row r="5" spans="1:10" ht="15" customHeight="1">
      <c r="B5" s="61" t="s">
        <v>50</v>
      </c>
      <c r="D5" s="99"/>
      <c r="E5" s="100"/>
      <c r="F5" s="101"/>
      <c r="G5" s="102"/>
    </row>
    <row r="6" spans="1:10" ht="15" customHeight="1">
      <c r="B6" s="61"/>
      <c r="C6" s="99"/>
      <c r="D6" s="99"/>
      <c r="E6" s="100"/>
      <c r="F6" s="101"/>
      <c r="G6" s="102"/>
    </row>
    <row r="7" spans="1:10" ht="26.1" customHeight="1">
      <c r="B7" s="144" t="s">
        <v>64</v>
      </c>
      <c r="C7" s="144"/>
      <c r="D7" s="144"/>
      <c r="E7" s="144"/>
      <c r="F7" s="144"/>
      <c r="G7" s="104"/>
    </row>
    <row r="8" spans="1:10" ht="7.5" customHeight="1">
      <c r="C8" s="105"/>
      <c r="D8" s="105"/>
      <c r="E8" s="105"/>
      <c r="F8" s="105"/>
      <c r="G8" s="104"/>
    </row>
    <row r="9" spans="1:10" ht="15" customHeight="1">
      <c r="C9" s="145" t="s">
        <v>30</v>
      </c>
      <c r="D9" s="145"/>
      <c r="E9" s="106">
        <v>100</v>
      </c>
      <c r="F9" s="107" t="s">
        <v>32</v>
      </c>
    </row>
    <row r="10" spans="1:10" ht="15" hidden="1" customHeight="1">
      <c r="C10" s="146" t="s">
        <v>27</v>
      </c>
      <c r="D10" s="146"/>
      <c r="E10" s="108">
        <v>189.095</v>
      </c>
      <c r="F10" s="109"/>
      <c r="G10" s="104"/>
    </row>
    <row r="11" spans="1:10" ht="15" customHeight="1">
      <c r="C11" s="146" t="s">
        <v>28</v>
      </c>
      <c r="D11" s="146"/>
      <c r="E11" s="108">
        <v>0.78769999999999996</v>
      </c>
      <c r="F11" s="109"/>
      <c r="G11" s="104"/>
    </row>
    <row r="12" spans="1:10" s="103" customFormat="1" ht="17.100000000000001" customHeight="1" thickBot="1">
      <c r="C12" s="110"/>
      <c r="D12" s="110"/>
      <c r="E12" s="111"/>
      <c r="F12" s="109"/>
      <c r="G12" s="112"/>
    </row>
    <row r="13" spans="1:10" ht="18.95" customHeight="1" thickBot="1">
      <c r="C13" s="147" t="s">
        <v>63</v>
      </c>
      <c r="D13" s="148"/>
      <c r="E13" s="113">
        <f>+ROUNDDOWN(E9*E11,0)</f>
        <v>78</v>
      </c>
      <c r="F13" s="107"/>
    </row>
    <row r="14" spans="1:10" ht="15" customHeight="1">
      <c r="E14" s="114"/>
      <c r="F14" s="115"/>
      <c r="J14" s="114"/>
    </row>
    <row r="15" spans="1:10" ht="38.25" customHeight="1">
      <c r="A15" s="116"/>
      <c r="C15" s="143" t="s">
        <v>59</v>
      </c>
      <c r="D15" s="143"/>
      <c r="E15" s="143"/>
      <c r="F15" s="117"/>
      <c r="J15" s="114"/>
    </row>
    <row r="16" spans="1:10" ht="26.25" customHeight="1">
      <c r="C16" s="143"/>
      <c r="D16" s="143"/>
      <c r="E16" s="143"/>
      <c r="F16" s="117"/>
      <c r="J16" s="114"/>
    </row>
    <row r="17" spans="1:10" ht="21" customHeight="1">
      <c r="C17" s="143" t="s">
        <v>29</v>
      </c>
      <c r="D17" s="143"/>
      <c r="E17" s="143"/>
      <c r="F17" s="117"/>
      <c r="J17" s="114"/>
    </row>
    <row r="18" spans="1:10" ht="21" customHeight="1">
      <c r="C18" s="143"/>
      <c r="D18" s="143"/>
      <c r="E18" s="143"/>
      <c r="F18" s="117"/>
      <c r="J18" s="114"/>
    </row>
    <row r="19" spans="1:10" ht="4.5" customHeight="1">
      <c r="C19" s="118"/>
      <c r="E19" s="114"/>
      <c r="F19" s="115"/>
      <c r="J19" s="114"/>
    </row>
    <row r="20" spans="1:10">
      <c r="C20" s="119"/>
      <c r="E20" s="114"/>
      <c r="F20" s="115"/>
      <c r="J20" s="114"/>
    </row>
    <row r="21" spans="1:10" ht="26.1" customHeight="1">
      <c r="B21" s="144" t="s">
        <v>62</v>
      </c>
      <c r="C21" s="144"/>
      <c r="D21" s="144"/>
      <c r="E21" s="144"/>
      <c r="F21" s="144"/>
      <c r="G21" s="104"/>
    </row>
    <row r="22" spans="1:10" ht="8.1" customHeight="1">
      <c r="C22" s="105"/>
      <c r="D22" s="105"/>
      <c r="E22" s="105"/>
      <c r="F22" s="105"/>
      <c r="G22" s="104"/>
    </row>
    <row r="23" spans="1:10" ht="15" customHeight="1">
      <c r="C23" s="145" t="s">
        <v>31</v>
      </c>
      <c r="D23" s="145"/>
      <c r="E23" s="106">
        <v>100</v>
      </c>
      <c r="F23" s="107" t="s">
        <v>33</v>
      </c>
    </row>
    <row r="24" spans="1:10" ht="15" hidden="1" customHeight="1">
      <c r="C24" s="146" t="s">
        <v>27</v>
      </c>
      <c r="D24" s="146"/>
      <c r="E24" s="108">
        <v>189.095</v>
      </c>
      <c r="F24" s="109"/>
      <c r="G24" s="104"/>
    </row>
    <row r="25" spans="1:10" ht="15" customHeight="1">
      <c r="C25" s="146" t="s">
        <v>28</v>
      </c>
      <c r="D25" s="146"/>
      <c r="E25" s="108">
        <v>0.78700000000000003</v>
      </c>
      <c r="F25" s="109"/>
      <c r="G25" s="104"/>
    </row>
    <row r="26" spans="1:10" s="103" customFormat="1" ht="17.100000000000001" customHeight="1" thickBot="1">
      <c r="C26" s="110"/>
      <c r="D26" s="110"/>
      <c r="E26" s="111"/>
      <c r="F26" s="109"/>
      <c r="G26" s="112"/>
    </row>
    <row r="27" spans="1:10" ht="18.95" customHeight="1" thickBot="1">
      <c r="C27" s="147" t="s">
        <v>63</v>
      </c>
      <c r="D27" s="148"/>
      <c r="E27" s="113">
        <f>+ROUNDDOWN(E23*E25,0)</f>
        <v>78</v>
      </c>
      <c r="F27" s="107"/>
    </row>
    <row r="28" spans="1:10" ht="15" customHeight="1">
      <c r="E28" s="114"/>
      <c r="F28" s="115"/>
      <c r="J28" s="114"/>
    </row>
    <row r="29" spans="1:10" ht="36" customHeight="1">
      <c r="A29" s="116"/>
      <c r="C29" s="143" t="s">
        <v>60</v>
      </c>
      <c r="D29" s="143"/>
      <c r="E29" s="143"/>
      <c r="F29" s="117"/>
      <c r="J29" s="114"/>
    </row>
    <row r="30" spans="1:10" ht="27.6" customHeight="1">
      <c r="C30" s="143"/>
      <c r="D30" s="143"/>
      <c r="E30" s="143"/>
      <c r="F30" s="117"/>
      <c r="J30" s="114"/>
    </row>
    <row r="31" spans="1:10" ht="21" customHeight="1">
      <c r="C31" s="143" t="s">
        <v>29</v>
      </c>
      <c r="D31" s="143"/>
      <c r="E31" s="143"/>
      <c r="F31" s="117"/>
      <c r="J31" s="114"/>
    </row>
    <row r="32" spans="1:10" ht="21" customHeight="1">
      <c r="C32" s="143"/>
      <c r="D32" s="143"/>
      <c r="E32" s="143"/>
      <c r="F32" s="117"/>
      <c r="J32" s="114"/>
    </row>
    <row r="33" spans="5:10" ht="7.5" customHeight="1">
      <c r="E33" s="114"/>
      <c r="F33" s="115"/>
      <c r="J33" s="114"/>
    </row>
    <row r="34" spans="5:10">
      <c r="E34" s="114"/>
      <c r="F34" s="115"/>
      <c r="J34" s="114"/>
    </row>
    <row r="35" spans="5:10">
      <c r="E35" s="114"/>
      <c r="F35" s="115"/>
      <c r="J35" s="114"/>
    </row>
    <row r="36" spans="5:10">
      <c r="E36" s="114"/>
      <c r="F36" s="115"/>
      <c r="J36" s="114"/>
    </row>
    <row r="37" spans="5:10">
      <c r="E37" s="114"/>
      <c r="F37" s="115"/>
      <c r="J37" s="114"/>
    </row>
    <row r="38" spans="5:10">
      <c r="E38" s="114"/>
      <c r="F38" s="115"/>
      <c r="J38" s="114"/>
    </row>
    <row r="39" spans="5:10">
      <c r="E39" s="114"/>
      <c r="F39" s="115"/>
      <c r="J39" s="114"/>
    </row>
    <row r="40" spans="5:10">
      <c r="E40" s="114"/>
      <c r="F40" s="115"/>
      <c r="J40" s="114"/>
    </row>
    <row r="41" spans="5:10">
      <c r="E41" s="114"/>
      <c r="F41" s="115"/>
      <c r="J41" s="114"/>
    </row>
    <row r="42" spans="5:10">
      <c r="E42" s="114"/>
      <c r="F42" s="115"/>
      <c r="J42" s="114"/>
    </row>
    <row r="43" spans="5:10">
      <c r="E43" s="114"/>
      <c r="F43" s="115"/>
      <c r="J43" s="114"/>
    </row>
    <row r="44" spans="5:10">
      <c r="E44" s="114"/>
      <c r="F44" s="115"/>
      <c r="J44" s="114"/>
    </row>
    <row r="45" spans="5:10">
      <c r="E45" s="114"/>
      <c r="F45" s="115"/>
      <c r="J45" s="114"/>
    </row>
    <row r="46" spans="5:10">
      <c r="E46" s="114"/>
      <c r="F46" s="115"/>
      <c r="J46" s="114"/>
    </row>
    <row r="47" spans="5:10">
      <c r="E47" s="114"/>
      <c r="F47" s="115"/>
      <c r="J47" s="114"/>
    </row>
    <row r="48" spans="5:10">
      <c r="E48" s="114"/>
      <c r="F48" s="115"/>
      <c r="J48" s="114"/>
    </row>
    <row r="49" spans="5:10">
      <c r="E49" s="114"/>
      <c r="F49" s="115"/>
      <c r="J49" s="114"/>
    </row>
    <row r="50" spans="5:10">
      <c r="E50" s="114"/>
      <c r="F50" s="115"/>
      <c r="J50" s="114"/>
    </row>
    <row r="51" spans="5:10">
      <c r="E51" s="114"/>
      <c r="F51" s="115"/>
      <c r="J51" s="114"/>
    </row>
    <row r="52" spans="5:10">
      <c r="E52" s="114"/>
      <c r="F52" s="115"/>
      <c r="J52" s="114"/>
    </row>
    <row r="53" spans="5:10">
      <c r="E53" s="114"/>
      <c r="F53" s="115"/>
      <c r="J53" s="114"/>
    </row>
    <row r="54" spans="5:10">
      <c r="E54" s="114"/>
      <c r="F54" s="115"/>
      <c r="J54" s="114"/>
    </row>
    <row r="55" spans="5:10">
      <c r="E55" s="114"/>
      <c r="F55" s="115"/>
      <c r="J55" s="114"/>
    </row>
    <row r="56" spans="5:10">
      <c r="E56" s="114"/>
      <c r="F56" s="115"/>
      <c r="J56" s="114"/>
    </row>
    <row r="57" spans="5:10">
      <c r="E57" s="114"/>
      <c r="F57" s="115"/>
      <c r="J57" s="114"/>
    </row>
    <row r="58" spans="5:10">
      <c r="E58" s="114"/>
      <c r="F58" s="115"/>
      <c r="J58" s="114"/>
    </row>
    <row r="59" spans="5:10">
      <c r="E59" s="114"/>
      <c r="F59" s="115"/>
    </row>
    <row r="60" spans="5:10">
      <c r="E60" s="114"/>
      <c r="F60" s="115"/>
    </row>
    <row r="61" spans="5:10">
      <c r="E61" s="114"/>
      <c r="F61" s="115"/>
    </row>
    <row r="62" spans="5:10">
      <c r="E62" s="114"/>
      <c r="F62" s="115"/>
    </row>
    <row r="63" spans="5:10">
      <c r="E63" s="114"/>
      <c r="F63" s="115"/>
    </row>
    <row r="64" spans="5:10">
      <c r="E64" s="114"/>
      <c r="F64" s="115"/>
    </row>
    <row r="65" spans="5:6">
      <c r="E65" s="114"/>
      <c r="F65" s="115"/>
    </row>
    <row r="66" spans="5:6">
      <c r="E66" s="114"/>
      <c r="F66" s="115"/>
    </row>
    <row r="67" spans="5:6">
      <c r="E67" s="114"/>
      <c r="F67" s="115"/>
    </row>
    <row r="68" spans="5:6">
      <c r="E68" s="114"/>
      <c r="F68" s="115"/>
    </row>
    <row r="69" spans="5:6">
      <c r="E69" s="114"/>
      <c r="F69" s="115"/>
    </row>
    <row r="70" spans="5:6">
      <c r="E70" s="114"/>
      <c r="F70" s="115"/>
    </row>
    <row r="71" spans="5:6">
      <c r="E71" s="114"/>
      <c r="F71" s="115"/>
    </row>
    <row r="72" spans="5:6">
      <c r="E72" s="114"/>
      <c r="F72" s="115"/>
    </row>
    <row r="73" spans="5:6">
      <c r="E73" s="114"/>
      <c r="F73" s="115"/>
    </row>
    <row r="74" spans="5:6">
      <c r="E74" s="114"/>
      <c r="F74" s="115"/>
    </row>
    <row r="75" spans="5:6">
      <c r="E75" s="114"/>
      <c r="F75" s="115"/>
    </row>
    <row r="76" spans="5:6">
      <c r="E76" s="114"/>
      <c r="F76" s="115"/>
    </row>
    <row r="77" spans="5:6">
      <c r="E77" s="114"/>
      <c r="F77" s="115"/>
    </row>
    <row r="78" spans="5:6">
      <c r="E78" s="114"/>
      <c r="F78" s="115"/>
    </row>
    <row r="79" spans="5:6">
      <c r="E79" s="114"/>
      <c r="F79" s="115"/>
    </row>
    <row r="80" spans="5:6">
      <c r="E80" s="114"/>
      <c r="F80" s="115"/>
    </row>
    <row r="81" spans="5:6">
      <c r="E81" s="114"/>
      <c r="F81" s="115"/>
    </row>
    <row r="82" spans="5:6">
      <c r="E82" s="114"/>
      <c r="F82" s="115"/>
    </row>
    <row r="83" spans="5:6">
      <c r="E83" s="114"/>
      <c r="F83" s="115"/>
    </row>
    <row r="84" spans="5:6">
      <c r="E84" s="114"/>
      <c r="F84" s="115"/>
    </row>
    <row r="85" spans="5:6">
      <c r="E85" s="114"/>
      <c r="F85" s="115"/>
    </row>
    <row r="86" spans="5:6">
      <c r="E86" s="114"/>
      <c r="F86" s="115"/>
    </row>
    <row r="87" spans="5:6">
      <c r="E87" s="114"/>
      <c r="F87" s="115"/>
    </row>
    <row r="88" spans="5:6">
      <c r="E88" s="114"/>
      <c r="F88" s="115"/>
    </row>
    <row r="89" spans="5:6">
      <c r="E89" s="114"/>
      <c r="F89" s="115"/>
    </row>
    <row r="90" spans="5:6">
      <c r="E90" s="114"/>
      <c r="F90" s="115"/>
    </row>
    <row r="91" spans="5:6">
      <c r="E91" s="114"/>
      <c r="F91" s="115"/>
    </row>
    <row r="92" spans="5:6">
      <c r="E92" s="114"/>
      <c r="F92" s="115"/>
    </row>
    <row r="93" spans="5:6">
      <c r="E93" s="114"/>
      <c r="F93" s="115"/>
    </row>
    <row r="94" spans="5:6">
      <c r="E94" s="114"/>
      <c r="F94" s="115"/>
    </row>
    <row r="95" spans="5:6">
      <c r="E95" s="114"/>
      <c r="F95" s="115"/>
    </row>
    <row r="96" spans="5:6">
      <c r="E96" s="114"/>
      <c r="F96" s="115"/>
    </row>
    <row r="97" spans="5:6">
      <c r="E97" s="114"/>
      <c r="F97" s="115"/>
    </row>
    <row r="98" spans="5:6">
      <c r="E98" s="114"/>
      <c r="F98" s="115"/>
    </row>
    <row r="99" spans="5:6">
      <c r="E99" s="114"/>
      <c r="F99" s="115"/>
    </row>
    <row r="100" spans="5:6">
      <c r="E100" s="114"/>
      <c r="F100" s="115"/>
    </row>
    <row r="101" spans="5:6">
      <c r="E101" s="114"/>
      <c r="F101" s="115"/>
    </row>
    <row r="102" spans="5:6">
      <c r="E102" s="114"/>
      <c r="F102" s="115"/>
    </row>
    <row r="103" spans="5:6">
      <c r="E103" s="114"/>
      <c r="F103" s="115"/>
    </row>
    <row r="104" spans="5:6">
      <c r="E104" s="114"/>
      <c r="F104" s="115"/>
    </row>
    <row r="105" spans="5:6">
      <c r="E105" s="114"/>
      <c r="F105" s="115"/>
    </row>
    <row r="106" spans="5:6">
      <c r="E106" s="114"/>
      <c r="F106" s="115"/>
    </row>
    <row r="107" spans="5:6">
      <c r="E107" s="114"/>
      <c r="F107" s="115"/>
    </row>
    <row r="108" spans="5:6">
      <c r="E108" s="114"/>
      <c r="F108" s="115"/>
    </row>
    <row r="109" spans="5:6">
      <c r="E109" s="114"/>
      <c r="F109" s="115"/>
    </row>
    <row r="110" spans="5:6">
      <c r="E110" s="114"/>
      <c r="F110" s="115"/>
    </row>
    <row r="111" spans="5:6">
      <c r="E111" s="114"/>
      <c r="F111" s="115"/>
    </row>
    <row r="112" spans="5:6">
      <c r="E112" s="114"/>
      <c r="F112" s="115"/>
    </row>
    <row r="113" spans="5:6">
      <c r="E113" s="114"/>
      <c r="F113" s="115"/>
    </row>
    <row r="114" spans="5:6">
      <c r="E114" s="114"/>
      <c r="F114" s="115"/>
    </row>
    <row r="115" spans="5:6">
      <c r="E115" s="114"/>
      <c r="F115" s="115"/>
    </row>
    <row r="116" spans="5:6">
      <c r="E116" s="114"/>
      <c r="F116" s="115"/>
    </row>
    <row r="117" spans="5:6">
      <c r="E117" s="114"/>
      <c r="F117" s="115"/>
    </row>
    <row r="118" spans="5:6">
      <c r="E118" s="114"/>
      <c r="F118" s="115"/>
    </row>
    <row r="119" spans="5:6">
      <c r="E119" s="114"/>
      <c r="F119" s="115"/>
    </row>
    <row r="120" spans="5:6">
      <c r="E120" s="114"/>
      <c r="F120" s="115"/>
    </row>
    <row r="121" spans="5:6">
      <c r="E121" s="114"/>
      <c r="F121" s="115"/>
    </row>
    <row r="122" spans="5:6">
      <c r="E122" s="114"/>
      <c r="F122" s="115"/>
    </row>
    <row r="123" spans="5:6">
      <c r="E123" s="114"/>
      <c r="F123" s="115"/>
    </row>
    <row r="124" spans="5:6">
      <c r="E124" s="114"/>
      <c r="F124" s="115"/>
    </row>
    <row r="125" spans="5:6">
      <c r="E125" s="114"/>
      <c r="F125" s="115"/>
    </row>
    <row r="126" spans="5:6">
      <c r="E126" s="114"/>
      <c r="F126" s="115"/>
    </row>
    <row r="127" spans="5:6">
      <c r="E127" s="114"/>
      <c r="F127" s="115"/>
    </row>
    <row r="128" spans="5:6">
      <c r="E128" s="114"/>
      <c r="F128" s="115"/>
    </row>
    <row r="129" spans="5:6">
      <c r="E129" s="114"/>
      <c r="F129" s="115"/>
    </row>
    <row r="130" spans="5:6">
      <c r="E130" s="114"/>
      <c r="F130" s="115"/>
    </row>
    <row r="131" spans="5:6">
      <c r="E131" s="114"/>
      <c r="F131" s="115"/>
    </row>
    <row r="132" spans="5:6">
      <c r="E132" s="114"/>
      <c r="F132" s="115"/>
    </row>
    <row r="133" spans="5:6">
      <c r="E133" s="114"/>
      <c r="F133" s="115"/>
    </row>
    <row r="134" spans="5:6">
      <c r="E134" s="114"/>
      <c r="F134" s="115"/>
    </row>
    <row r="135" spans="5:6">
      <c r="E135" s="114"/>
      <c r="F135" s="115"/>
    </row>
    <row r="136" spans="5:6">
      <c r="E136" s="114"/>
      <c r="F136" s="115"/>
    </row>
    <row r="137" spans="5:6">
      <c r="E137" s="114"/>
      <c r="F137" s="115"/>
    </row>
    <row r="138" spans="5:6">
      <c r="E138" s="114"/>
      <c r="F138" s="115"/>
    </row>
    <row r="139" spans="5:6">
      <c r="E139" s="114"/>
      <c r="F139" s="115"/>
    </row>
    <row r="140" spans="5:6">
      <c r="E140" s="114"/>
      <c r="F140" s="115"/>
    </row>
    <row r="141" spans="5:6">
      <c r="E141" s="114"/>
      <c r="F141" s="115"/>
    </row>
    <row r="142" spans="5:6">
      <c r="E142" s="114"/>
      <c r="F142" s="115"/>
    </row>
    <row r="143" spans="5:6">
      <c r="E143" s="114"/>
      <c r="F143" s="115"/>
    </row>
    <row r="144" spans="5:6">
      <c r="E144" s="114"/>
      <c r="F144" s="115"/>
    </row>
    <row r="145" spans="5:6">
      <c r="E145" s="114"/>
      <c r="F145" s="115"/>
    </row>
    <row r="146" spans="5:6">
      <c r="E146" s="114"/>
      <c r="F146" s="115"/>
    </row>
    <row r="147" spans="5:6">
      <c r="E147" s="114"/>
      <c r="F147" s="115"/>
    </row>
    <row r="148" spans="5:6">
      <c r="E148" s="114"/>
      <c r="F148" s="115"/>
    </row>
    <row r="149" spans="5:6">
      <c r="E149" s="114"/>
      <c r="F149" s="115"/>
    </row>
    <row r="150" spans="5:6">
      <c r="E150" s="114"/>
      <c r="F150" s="115"/>
    </row>
    <row r="151" spans="5:6">
      <c r="E151" s="114"/>
      <c r="F151" s="115"/>
    </row>
    <row r="152" spans="5:6">
      <c r="E152" s="114"/>
      <c r="F152" s="115"/>
    </row>
    <row r="153" spans="5:6">
      <c r="E153" s="114"/>
      <c r="F153" s="115"/>
    </row>
    <row r="154" spans="5:6">
      <c r="E154" s="114"/>
      <c r="F154" s="115"/>
    </row>
    <row r="155" spans="5:6">
      <c r="E155" s="114"/>
      <c r="F155" s="115"/>
    </row>
    <row r="156" spans="5:6">
      <c r="E156" s="114"/>
      <c r="F156" s="115"/>
    </row>
    <row r="157" spans="5:6">
      <c r="E157" s="114"/>
      <c r="F157" s="115"/>
    </row>
    <row r="158" spans="5:6">
      <c r="E158" s="114"/>
      <c r="F158" s="115"/>
    </row>
    <row r="159" spans="5:6">
      <c r="E159" s="114"/>
      <c r="F159" s="115"/>
    </row>
    <row r="160" spans="5:6">
      <c r="E160" s="114"/>
      <c r="F160" s="115"/>
    </row>
    <row r="161" spans="5:6">
      <c r="E161" s="114"/>
      <c r="F161" s="115"/>
    </row>
    <row r="162" spans="5:6">
      <c r="E162" s="114"/>
      <c r="F162" s="115"/>
    </row>
    <row r="163" spans="5:6">
      <c r="E163" s="114"/>
      <c r="F163" s="115"/>
    </row>
    <row r="164" spans="5:6">
      <c r="E164" s="114"/>
      <c r="F164" s="115"/>
    </row>
    <row r="165" spans="5:6">
      <c r="E165" s="114"/>
      <c r="F165" s="115"/>
    </row>
    <row r="166" spans="5:6">
      <c r="E166" s="114"/>
      <c r="F166" s="115"/>
    </row>
    <row r="167" spans="5:6">
      <c r="E167" s="114"/>
      <c r="F167" s="115"/>
    </row>
    <row r="168" spans="5:6">
      <c r="E168" s="114"/>
      <c r="F168" s="115"/>
    </row>
    <row r="169" spans="5:6">
      <c r="E169" s="114"/>
      <c r="F169" s="115"/>
    </row>
    <row r="170" spans="5:6">
      <c r="E170" s="114"/>
      <c r="F170" s="115"/>
    </row>
    <row r="171" spans="5:6">
      <c r="E171" s="114"/>
      <c r="F171" s="115"/>
    </row>
    <row r="172" spans="5:6">
      <c r="E172" s="114"/>
      <c r="F172" s="115"/>
    </row>
    <row r="173" spans="5:6">
      <c r="E173" s="114"/>
      <c r="F173" s="115"/>
    </row>
    <row r="174" spans="5:6">
      <c r="E174" s="114"/>
      <c r="F174" s="115"/>
    </row>
    <row r="175" spans="5:6">
      <c r="E175" s="114"/>
      <c r="F175" s="115"/>
    </row>
    <row r="176" spans="5:6">
      <c r="E176" s="114"/>
      <c r="F176" s="115"/>
    </row>
    <row r="177" spans="5:6">
      <c r="E177" s="114"/>
      <c r="F177" s="115"/>
    </row>
    <row r="178" spans="5:6">
      <c r="E178" s="114"/>
      <c r="F178" s="115"/>
    </row>
    <row r="179" spans="5:6">
      <c r="E179" s="114"/>
      <c r="F179" s="115"/>
    </row>
    <row r="180" spans="5:6">
      <c r="E180" s="114"/>
      <c r="F180" s="115"/>
    </row>
    <row r="181" spans="5:6">
      <c r="E181" s="114"/>
      <c r="F181" s="115"/>
    </row>
    <row r="182" spans="5:6">
      <c r="E182" s="114"/>
      <c r="F182" s="115"/>
    </row>
    <row r="183" spans="5:6">
      <c r="E183" s="114"/>
      <c r="F183" s="115"/>
    </row>
    <row r="184" spans="5:6">
      <c r="E184" s="114"/>
      <c r="F184" s="115"/>
    </row>
    <row r="185" spans="5:6">
      <c r="E185" s="114"/>
      <c r="F185" s="115"/>
    </row>
    <row r="186" spans="5:6">
      <c r="E186" s="114"/>
      <c r="F186" s="115"/>
    </row>
    <row r="187" spans="5:6">
      <c r="E187" s="114"/>
      <c r="F187" s="115"/>
    </row>
    <row r="188" spans="5:6">
      <c r="E188" s="114"/>
      <c r="F188" s="115"/>
    </row>
    <row r="189" spans="5:6">
      <c r="E189" s="114"/>
      <c r="F189" s="115"/>
    </row>
    <row r="190" spans="5:6">
      <c r="E190" s="114"/>
      <c r="F190" s="115"/>
    </row>
    <row r="191" spans="5:6">
      <c r="E191" s="114"/>
      <c r="F191" s="115"/>
    </row>
    <row r="192" spans="5:6">
      <c r="E192" s="114"/>
      <c r="F192" s="115"/>
    </row>
    <row r="193" spans="5:6">
      <c r="E193" s="114"/>
      <c r="F193" s="115"/>
    </row>
    <row r="194" spans="5:6">
      <c r="E194" s="114"/>
      <c r="F194" s="115"/>
    </row>
    <row r="195" spans="5:6">
      <c r="E195" s="114"/>
      <c r="F195" s="115"/>
    </row>
    <row r="196" spans="5:6">
      <c r="E196" s="114"/>
      <c r="F196" s="115"/>
    </row>
    <row r="197" spans="5:6">
      <c r="E197" s="114"/>
      <c r="F197" s="115"/>
    </row>
    <row r="198" spans="5:6">
      <c r="E198" s="114"/>
      <c r="F198" s="115"/>
    </row>
    <row r="199" spans="5:6">
      <c r="E199" s="114"/>
      <c r="F199" s="115"/>
    </row>
    <row r="200" spans="5:6">
      <c r="E200" s="114"/>
      <c r="F200" s="115"/>
    </row>
    <row r="201" spans="5:6">
      <c r="E201" s="114"/>
      <c r="F201" s="115"/>
    </row>
    <row r="202" spans="5:6">
      <c r="E202" s="114"/>
      <c r="F202" s="115"/>
    </row>
    <row r="203" spans="5:6">
      <c r="E203" s="114"/>
      <c r="F203" s="115"/>
    </row>
    <row r="204" spans="5:6">
      <c r="E204" s="114"/>
      <c r="F204" s="115"/>
    </row>
    <row r="205" spans="5:6">
      <c r="E205" s="114"/>
      <c r="F205" s="115"/>
    </row>
    <row r="206" spans="5:6">
      <c r="E206" s="114"/>
      <c r="F206" s="115"/>
    </row>
    <row r="207" spans="5:6">
      <c r="E207" s="114"/>
      <c r="F207" s="115"/>
    </row>
  </sheetData>
  <sheetProtection algorithmName="SHA-512" hashValue="2mk52ZUHTMGzvinYQIz4V7vSzq+Q3g5cgQYpSqm7KlkCgd95tjsi97uybByaRCAhkwpt7AnjI8KaoYo8bM8vPw==" saltValue="YwkwKPUEqDc7rFgUWBqSEg==" spinCount="100000" sheet="1" objects="1" scenarios="1"/>
  <mergeCells count="14">
    <mergeCell ref="C29:E30"/>
    <mergeCell ref="C31:E32"/>
    <mergeCell ref="C17:E18"/>
    <mergeCell ref="B21:F21"/>
    <mergeCell ref="C23:D23"/>
    <mergeCell ref="C24:D24"/>
    <mergeCell ref="C25:D25"/>
    <mergeCell ref="C27:D27"/>
    <mergeCell ref="C15:E16"/>
    <mergeCell ref="B7:F7"/>
    <mergeCell ref="C9:D9"/>
    <mergeCell ref="C10:D10"/>
    <mergeCell ref="C11:D11"/>
    <mergeCell ref="C13:D13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ON GMCTR XXVIII</vt:lpstr>
      <vt:lpstr>ON GMCTR XXIX</vt:lpstr>
      <vt:lpstr>ON GMCTR XXX</vt:lpstr>
      <vt:lpstr>Canje ON GMCTR XXX</vt:lpstr>
      <vt:lpstr>ON GMCTR XXIV Adicionales</vt:lpstr>
      <vt:lpstr>Canje ON GMCTR XXIV Ad</vt:lpstr>
      <vt:lpstr>'ON GMCTR XXIV Adicionales'!Área_de_impresión</vt:lpstr>
      <vt:lpstr>'ON GMCTR XXIX'!Área_de_impresión</vt:lpstr>
      <vt:lpstr>'ON GMCTR XXVIII'!Área_de_impresión</vt:lpstr>
      <vt:lpstr>'ON GMCTR XXX'!Área_de_impresión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Matias Aizpeolea</cp:lastModifiedBy>
  <cp:lastPrinted>2015-07-31T16:30:16Z</cp:lastPrinted>
  <dcterms:created xsi:type="dcterms:W3CDTF">2011-08-09T15:22:30Z</dcterms:created>
  <dcterms:modified xsi:type="dcterms:W3CDTF">2024-03-07T14:40:19Z</dcterms:modified>
</cp:coreProperties>
</file>